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/>
  <mc:AlternateContent xmlns:mc="http://schemas.openxmlformats.org/markup-compatibility/2006">
    <mc:Choice Requires="x15">
      <x15ac:absPath xmlns:x15ac="http://schemas.microsoft.com/office/spreadsheetml/2010/11/ac" url="G:\マイドライブ\04大阪府スキー連盟\20-21\"/>
    </mc:Choice>
  </mc:AlternateContent>
  <xr:revisionPtr revIDLastSave="0" documentId="13_ncr:1_{A3CA2C90-54C3-4388-9344-9AE11CEF7F96}" xr6:coauthVersionLast="36" xr6:coauthVersionMax="36" xr10:uidLastSave="{00000000-0000-0000-0000-000000000000}"/>
  <bookViews>
    <workbookView xWindow="0" yWindow="0" windowWidth="12135" windowHeight="11625" xr2:uid="{00000000-000D-0000-FFFF-FFFF00000000}"/>
  </bookViews>
  <sheets>
    <sheet name="基本情報" sheetId="1" r:id="rId1"/>
    <sheet name="アルペン" sheetId="2" r:id="rId2"/>
    <sheet name="リレー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5" i="2"/>
  <c r="D5" i="2" s="1"/>
  <c r="C18" i="1" l="1"/>
  <c r="F19" i="1"/>
  <c r="G19" i="1" s="1"/>
  <c r="F18" i="1"/>
  <c r="G18" i="1" s="1"/>
  <c r="C19" i="1"/>
  <c r="U34" i="2"/>
  <c r="R34" i="2"/>
  <c r="O34" i="2" s="1"/>
  <c r="D34" i="2"/>
  <c r="U33" i="2"/>
  <c r="R33" i="2"/>
  <c r="O33" i="2" s="1"/>
  <c r="D33" i="2"/>
  <c r="U32" i="2"/>
  <c r="R32" i="2"/>
  <c r="O32" i="2" s="1"/>
  <c r="D32" i="2"/>
  <c r="U31" i="2"/>
  <c r="R31" i="2"/>
  <c r="O31" i="2" s="1"/>
  <c r="D31" i="2"/>
  <c r="U30" i="2"/>
  <c r="R30" i="2"/>
  <c r="O30" i="2" s="1"/>
  <c r="D30" i="2"/>
  <c r="U29" i="2"/>
  <c r="R29" i="2"/>
  <c r="O29" i="2" s="1"/>
  <c r="D29" i="2"/>
  <c r="U28" i="2"/>
  <c r="R28" i="2"/>
  <c r="O28" i="2" s="1"/>
  <c r="D28" i="2"/>
  <c r="U27" i="2"/>
  <c r="R27" i="2"/>
  <c r="O27" i="2" s="1"/>
  <c r="D27" i="2"/>
  <c r="U26" i="2"/>
  <c r="R26" i="2"/>
  <c r="O26" i="2" s="1"/>
  <c r="D26" i="2"/>
  <c r="U25" i="2"/>
  <c r="R25" i="2"/>
  <c r="O25" i="2" s="1"/>
  <c r="D25" i="2"/>
  <c r="U24" i="2"/>
  <c r="R24" i="2"/>
  <c r="O24" i="2" s="1"/>
  <c r="D24" i="2"/>
  <c r="U23" i="2"/>
  <c r="R23" i="2"/>
  <c r="O23" i="2" s="1"/>
  <c r="D23" i="2"/>
  <c r="U22" i="2"/>
  <c r="R22" i="2"/>
  <c r="O22" i="2" s="1"/>
  <c r="D22" i="2"/>
  <c r="U21" i="2"/>
  <c r="R21" i="2"/>
  <c r="O21" i="2" s="1"/>
  <c r="D21" i="2"/>
  <c r="U20" i="2"/>
  <c r="R20" i="2"/>
  <c r="O20" i="2" s="1"/>
  <c r="D20" i="2"/>
  <c r="U19" i="2"/>
  <c r="R19" i="2"/>
  <c r="O19" i="2" s="1"/>
  <c r="D19" i="2"/>
  <c r="U18" i="2"/>
  <c r="R18" i="2"/>
  <c r="O18" i="2" s="1"/>
  <c r="D18" i="2"/>
  <c r="U17" i="2"/>
  <c r="R17" i="2"/>
  <c r="O17" i="2" s="1"/>
  <c r="D17" i="2"/>
  <c r="R16" i="2"/>
  <c r="O16" i="2" s="1"/>
  <c r="D16" i="2"/>
  <c r="R15" i="2"/>
  <c r="O15" i="2" s="1"/>
  <c r="D15" i="2"/>
  <c r="R14" i="2"/>
  <c r="O14" i="2" s="1"/>
  <c r="D14" i="2"/>
  <c r="R13" i="2"/>
  <c r="O13" i="2" s="1"/>
  <c r="D13" i="2"/>
  <c r="R12" i="2"/>
  <c r="O12" i="2" s="1"/>
  <c r="D12" i="2"/>
  <c r="R11" i="2"/>
  <c r="O11" i="2" s="1"/>
  <c r="D11" i="2"/>
  <c r="R10" i="2"/>
  <c r="O10" i="2" s="1"/>
  <c r="D10" i="2"/>
  <c r="R9" i="2"/>
  <c r="O9" i="2" s="1"/>
  <c r="D9" i="2"/>
  <c r="R8" i="2"/>
  <c r="O8" i="2" s="1"/>
  <c r="D8" i="2"/>
  <c r="R7" i="2"/>
  <c r="O7" i="2" s="1"/>
  <c r="D7" i="2"/>
  <c r="R6" i="2"/>
  <c r="D6" i="2"/>
  <c r="R5" i="2"/>
  <c r="U16" i="2" l="1"/>
  <c r="U15" i="2"/>
  <c r="U14" i="2"/>
  <c r="U13" i="2"/>
  <c r="U11" i="2"/>
  <c r="U10" i="2"/>
  <c r="U9" i="2"/>
  <c r="U8" i="2"/>
  <c r="U7" i="2"/>
  <c r="U6" i="2"/>
  <c r="O6" i="2"/>
  <c r="U5" i="2"/>
  <c r="O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1" i="2"/>
  <c r="J10" i="2"/>
  <c r="J9" i="2"/>
  <c r="J8" i="2"/>
  <c r="J7" i="2"/>
  <c r="J6" i="2"/>
  <c r="J5" i="2"/>
  <c r="U12" i="2"/>
  <c r="J13" i="2"/>
  <c r="J12" i="2"/>
  <c r="G20" i="1"/>
  <c r="U36" i="2" l="1"/>
  <c r="D19" i="1" s="1"/>
  <c r="U35" i="2"/>
  <c r="J36" i="2"/>
  <c r="D18" i="1" s="1"/>
  <c r="J35" i="2"/>
  <c r="D20" i="1" l="1"/>
  <c r="F23" i="1" s="1"/>
</calcChain>
</file>

<file path=xl/sharedStrings.xml><?xml version="1.0" encoding="utf-8"?>
<sst xmlns="http://schemas.openxmlformats.org/spreadsheetml/2006/main" count="102" uniqueCount="65">
  <si>
    <t>2020-2021シーズン　大阪府スキー連盟主催大会　エントリーフォーム</t>
    <rPh sb="14" eb="17">
      <t>オオサカフ</t>
    </rPh>
    <rPh sb="20" eb="22">
      <t>レンメイ</t>
    </rPh>
    <rPh sb="22" eb="24">
      <t>シュサイ</t>
    </rPh>
    <rPh sb="24" eb="26">
      <t>タイカイ</t>
    </rPh>
    <phoneticPr fontId="5"/>
  </si>
  <si>
    <t>クラブ名</t>
    <rPh sb="3" eb="4">
      <t>メイ</t>
    </rPh>
    <phoneticPr fontId="5"/>
  </si>
  <si>
    <t>代表者名</t>
    <rPh sb="0" eb="3">
      <t>ダイヒョウシャ</t>
    </rPh>
    <rPh sb="3" eb="4">
      <t>メイ</t>
    </rPh>
    <phoneticPr fontId="5"/>
  </si>
  <si>
    <t>代表者
電話番号</t>
    <rPh sb="0" eb="3">
      <t>ダイヒョウシャ</t>
    </rPh>
    <rPh sb="4" eb="6">
      <t>デンワ</t>
    </rPh>
    <rPh sb="6" eb="8">
      <t>バンゴウ</t>
    </rPh>
    <phoneticPr fontId="5"/>
  </si>
  <si>
    <t>メール
アドレス</t>
    <phoneticPr fontId="5"/>
  </si>
  <si>
    <t>返金口座</t>
    <rPh sb="0" eb="2">
      <t>ヘンキン</t>
    </rPh>
    <rPh sb="2" eb="4">
      <t>コウザ</t>
    </rPh>
    <phoneticPr fontId="5"/>
  </si>
  <si>
    <t>銀行名</t>
    <rPh sb="0" eb="2">
      <t>ギンコウ</t>
    </rPh>
    <rPh sb="2" eb="3">
      <t>メイ</t>
    </rPh>
    <phoneticPr fontId="5"/>
  </si>
  <si>
    <t>支店名</t>
    <rPh sb="0" eb="3">
      <t>シテンメイ</t>
    </rPh>
    <phoneticPr fontId="5"/>
  </si>
  <si>
    <t>科目</t>
    <rPh sb="0" eb="2">
      <t>カモク</t>
    </rPh>
    <phoneticPr fontId="5"/>
  </si>
  <si>
    <t>口座番号</t>
    <rPh sb="0" eb="2">
      <t>コウザ</t>
    </rPh>
    <rPh sb="2" eb="4">
      <t>バンゴウ</t>
    </rPh>
    <phoneticPr fontId="5"/>
  </si>
  <si>
    <t>口座名</t>
    <rPh sb="0" eb="2">
      <t>コウザ</t>
    </rPh>
    <rPh sb="2" eb="3">
      <t>メイ</t>
    </rPh>
    <phoneticPr fontId="5"/>
  </si>
  <si>
    <t>アルペン</t>
    <phoneticPr fontId="5"/>
  </si>
  <si>
    <t>大会名</t>
    <rPh sb="0" eb="2">
      <t>タイカイ</t>
    </rPh>
    <rPh sb="2" eb="3">
      <t>メイ</t>
    </rPh>
    <phoneticPr fontId="5"/>
  </si>
  <si>
    <t>参加費小計</t>
    <rPh sb="0" eb="3">
      <t>サンカヒ</t>
    </rPh>
    <rPh sb="3" eb="5">
      <t>ショウケイ</t>
    </rPh>
    <phoneticPr fontId="5"/>
  </si>
  <si>
    <t>計</t>
    <rPh sb="0" eb="1">
      <t>ケイ</t>
    </rPh>
    <phoneticPr fontId="5"/>
  </si>
  <si>
    <t>競技日</t>
    <rPh sb="0" eb="2">
      <t>キョウギ</t>
    </rPh>
    <rPh sb="2" eb="3">
      <t>ビ</t>
    </rPh>
    <phoneticPr fontId="5"/>
  </si>
  <si>
    <t>種目</t>
    <rPh sb="0" eb="2">
      <t>シュモク</t>
    </rPh>
    <phoneticPr fontId="5"/>
  </si>
  <si>
    <t>ＧＳ</t>
  </si>
  <si>
    <t>性別</t>
    <rPh sb="0" eb="2">
      <t>セイベツ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</si>
  <si>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</si>
  <si>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</si>
  <si>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r>
      <t xml:space="preserve">会員番号
</t>
    </r>
    <r>
      <rPr>
        <sz val="8"/>
        <color theme="1"/>
        <rFont val="ＭＳ ゴシック"/>
        <family val="3"/>
        <charset val="128"/>
      </rPr>
      <t>ない場合は
「無し」</t>
    </r>
    <rPh sb="0" eb="2">
      <t>カイイン</t>
    </rPh>
    <rPh sb="2" eb="4">
      <t>バンゴウ</t>
    </rPh>
    <rPh sb="7" eb="9">
      <t>バアイ</t>
    </rPh>
    <rPh sb="12" eb="13">
      <t>ナ</t>
    </rPh>
    <phoneticPr fontId="5"/>
  </si>
  <si>
    <t>選手名</t>
    <rPh sb="0" eb="3">
      <t>センシュメイ</t>
    </rPh>
    <phoneticPr fontId="5"/>
  </si>
  <si>
    <t>ｸﾗﾌﾞ内</t>
    <phoneticPr fontId="5"/>
  </si>
  <si>
    <t>生年月日(西暦)</t>
    <rPh sb="0" eb="2">
      <t>セイネン</t>
    </rPh>
    <rPh sb="2" eb="4">
      <t>ガッピ</t>
    </rPh>
    <rPh sb="5" eb="7">
      <t>セイレキ</t>
    </rPh>
    <phoneticPr fontId="5"/>
  </si>
  <si>
    <t>傷害保険</t>
    <rPh sb="0" eb="2">
      <t>ショウガイ</t>
    </rPh>
    <rPh sb="2" eb="4">
      <t>ホケン</t>
    </rPh>
    <phoneticPr fontId="5"/>
  </si>
  <si>
    <r>
      <t xml:space="preserve">参加料
</t>
    </r>
    <r>
      <rPr>
        <sz val="9"/>
        <color theme="1"/>
        <rFont val="ＭＳ ゴシック"/>
        <family val="3"/>
        <charset val="128"/>
      </rPr>
      <t>(自動入力)</t>
    </r>
    <rPh sb="0" eb="3">
      <t>サンカリョウ</t>
    </rPh>
    <rPh sb="5" eb="7">
      <t>ジドウ</t>
    </rPh>
    <rPh sb="7" eb="9">
      <t>ニュウリョク</t>
    </rPh>
    <phoneticPr fontId="5"/>
  </si>
  <si>
    <t>ﾗﾝｷﾝｸﾞ</t>
    <phoneticPr fontId="5"/>
  </si>
  <si>
    <t>(yyyy/mm/dd)</t>
    <phoneticPr fontId="5"/>
  </si>
  <si>
    <t>会社</t>
    <rPh sb="0" eb="2">
      <t>カイシャ</t>
    </rPh>
    <phoneticPr fontId="5"/>
  </si>
  <si>
    <t>No.</t>
    <phoneticPr fontId="5"/>
  </si>
  <si>
    <t>人数</t>
    <rPh sb="0" eb="2">
      <t>ニンズウ</t>
    </rPh>
    <phoneticPr fontId="5"/>
  </si>
  <si>
    <t>小計</t>
    <rPh sb="0" eb="2">
      <t>ショウケイ</t>
    </rPh>
    <phoneticPr fontId="5"/>
  </si>
  <si>
    <t>男子</t>
    <rPh sb="0" eb="2">
      <t>ダンシ</t>
    </rPh>
    <phoneticPr fontId="4"/>
  </si>
  <si>
    <t>女子</t>
    <rPh sb="0" eb="2">
      <t>ジョシ</t>
    </rPh>
    <phoneticPr fontId="4"/>
  </si>
  <si>
    <t>大阪府クラブ対抗スキー大会</t>
    <rPh sb="0" eb="2">
      <t>オオサカ</t>
    </rPh>
    <rPh sb="6" eb="8">
      <t>タイコウ</t>
    </rPh>
    <rPh sb="11" eb="13">
      <t>タイカイ</t>
    </rPh>
    <phoneticPr fontId="5"/>
  </si>
  <si>
    <t>リレー</t>
    <phoneticPr fontId="5"/>
  </si>
  <si>
    <t>アルペン　第53回大阪府クラブ対抗スキー競技会</t>
    <rPh sb="5" eb="6">
      <t>ダイ</t>
    </rPh>
    <rPh sb="8" eb="9">
      <t>カイ</t>
    </rPh>
    <rPh sb="9" eb="11">
      <t>オオサカ</t>
    </rPh>
    <rPh sb="15" eb="17">
      <t>タイコウ</t>
    </rPh>
    <rPh sb="20" eb="23">
      <t>キョウギカイ</t>
    </rPh>
    <phoneticPr fontId="5"/>
  </si>
  <si>
    <t>男</t>
    <rPh sb="0" eb="1">
      <t>オトコ</t>
    </rPh>
    <phoneticPr fontId="4"/>
  </si>
  <si>
    <t>女</t>
    <rPh sb="0" eb="1">
      <t>オンナ</t>
    </rPh>
    <phoneticPr fontId="4"/>
  </si>
  <si>
    <t>クラブ対抗</t>
    <rPh sb="3" eb="5">
      <t>タイコウ</t>
    </rPh>
    <phoneticPr fontId="5"/>
  </si>
  <si>
    <t>人数</t>
    <rPh sb="0" eb="2">
      <t>ニンズウ</t>
    </rPh>
    <phoneticPr fontId="4"/>
  </si>
  <si>
    <t>チーム数</t>
    <rPh sb="3" eb="4">
      <t>スウ</t>
    </rPh>
    <phoneticPr fontId="4"/>
  </si>
  <si>
    <t>〇</t>
    <phoneticPr fontId="4"/>
  </si>
  <si>
    <t>金額合計</t>
    <rPh sb="0" eb="1">
      <t>キン</t>
    </rPh>
    <rPh sb="1" eb="2">
      <t>ガク</t>
    </rPh>
    <rPh sb="2" eb="4">
      <t>ゴウケイ</t>
    </rPh>
    <phoneticPr fontId="5"/>
  </si>
  <si>
    <t>集計一覧（自動で反映されます）</t>
    <rPh sb="0" eb="2">
      <t>シュウケイ</t>
    </rPh>
    <rPh sb="2" eb="4">
      <t>イチラン</t>
    </rPh>
    <rPh sb="5" eb="7">
      <t>ジドウ</t>
    </rPh>
    <rPh sb="8" eb="10">
      <t>ハンエイ</t>
    </rPh>
    <phoneticPr fontId="5"/>
  </si>
  <si>
    <t>←参加するチーム数の〇を記入（選択）</t>
    <rPh sb="1" eb="3">
      <t>サンカ</t>
    </rPh>
    <rPh sb="8" eb="9">
      <t>スウ</t>
    </rPh>
    <rPh sb="12" eb="14">
      <t>キニュウ</t>
    </rPh>
    <rPh sb="15" eb="17">
      <t>センタク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</si>
  <si>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</si>
  <si>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</si>
  <si>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小学生</t>
    <rPh sb="0" eb="3">
      <t>ショウガクセイ</t>
    </rPh>
    <phoneticPr fontId="4"/>
  </si>
  <si>
    <t>ｼﾞｭﾆｱ</t>
    <phoneticPr fontId="4"/>
  </si>
  <si>
    <t>少年</t>
    <rPh sb="0" eb="2">
      <t>ショウネン</t>
    </rPh>
    <phoneticPr fontId="4"/>
  </si>
  <si>
    <t>１部</t>
    <rPh sb="1" eb="2">
      <t>ブ</t>
    </rPh>
    <phoneticPr fontId="4"/>
  </si>
  <si>
    <t>２部</t>
    <rPh sb="1" eb="2">
      <t>ブ</t>
    </rPh>
    <phoneticPr fontId="4"/>
  </si>
  <si>
    <t>３部</t>
    <rPh sb="1" eb="2">
      <t>ブ</t>
    </rPh>
    <phoneticPr fontId="4"/>
  </si>
  <si>
    <t>４部</t>
    <rPh sb="1" eb="2">
      <t>ブ</t>
    </rPh>
    <phoneticPr fontId="4"/>
  </si>
  <si>
    <t>５部</t>
    <rPh sb="1" eb="2">
      <t>ブ</t>
    </rPh>
    <phoneticPr fontId="4"/>
  </si>
  <si>
    <t>６部</t>
    <rPh sb="1" eb="2">
      <t>ブ</t>
    </rPh>
    <phoneticPr fontId="4"/>
  </si>
  <si>
    <t>７部</t>
    <rPh sb="1" eb="2">
      <t>ブ</t>
    </rPh>
    <phoneticPr fontId="4"/>
  </si>
  <si>
    <t>８部</t>
    <rPh sb="1" eb="2">
      <t>ブ</t>
    </rPh>
    <phoneticPr fontId="4"/>
  </si>
  <si>
    <t>９部</t>
    <rPh sb="1" eb="2">
      <t>ブ</t>
    </rPh>
    <phoneticPr fontId="4"/>
  </si>
  <si>
    <t>10部</t>
    <rPh sb="2" eb="3">
      <t>ブ</t>
    </rPh>
    <phoneticPr fontId="4"/>
  </si>
  <si>
    <t>部別
(自動)</t>
    <rPh sb="0" eb="1">
      <t>ブ</t>
    </rPh>
    <rPh sb="1" eb="2">
      <t>ベツ</t>
    </rPh>
    <rPh sb="4" eb="6">
      <t>ジドウ</t>
    </rPh>
    <phoneticPr fontId="5"/>
  </si>
  <si>
    <t>11部</t>
    <rPh sb="2" eb="3">
      <t>ブ</t>
    </rPh>
    <phoneticPr fontId="4"/>
  </si>
  <si>
    <t>不可</t>
    <rPh sb="0" eb="2">
      <t>フカ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</si>
</sst>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4"/>
      <color theme="1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sz val="14"/>
      <color theme="1"/>
      <name val="ＭＳ ゴシック"/>
      <family val="3"/>
      <charset val="128"/>
    </font>
    <font>
      <sz val="22"/>
      <color theme="1"/>
      <name val="ＭＳ ゴシック"/>
      <family val="2"/>
      <charset val="128"/>
    </font>
    <font>
      <sz val="2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38" fontId="0" fillId="0" borderId="18" xfId="0" applyNumberFormat="1" applyBorder="1">
      <alignment vertical="center"/>
    </xf>
    <xf numFmtId="0" fontId="0" fillId="0" borderId="0" xfId="0" applyAlignment="1">
      <alignment horizontal="right" vertical="center"/>
    </xf>
    <xf numFmtId="0" fontId="0" fillId="0" borderId="1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25" xfId="0" applyBorder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0" borderId="26" xfId="0" applyBorder="1">
      <alignment vertical="center"/>
    </xf>
    <xf numFmtId="49" fontId="0" fillId="0" borderId="27" xfId="0" applyNumberFormat="1" applyBorder="1" applyAlignment="1">
      <alignment horizontal="right" vertical="center"/>
    </xf>
    <xf numFmtId="0" fontId="0" fillId="3" borderId="12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Protection="1">
      <alignment vertical="center"/>
      <protection locked="0"/>
    </xf>
    <xf numFmtId="14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NumberFormat="1" applyFill="1" applyBorder="1" applyAlignment="1" applyProtection="1">
      <alignment horizontal="center" vertical="center"/>
    </xf>
    <xf numFmtId="0" fontId="0" fillId="0" borderId="8" xfId="0" applyBorder="1">
      <alignment vertical="center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9" xfId="0" applyFill="1" applyBorder="1" applyProtection="1">
      <alignment vertical="center"/>
      <protection locked="0"/>
    </xf>
    <xf numFmtId="14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22" xfId="0" applyBorder="1">
      <alignment vertical="center"/>
    </xf>
    <xf numFmtId="0" fontId="0" fillId="0" borderId="31" xfId="0" applyFill="1" applyBorder="1" applyAlignment="1" applyProtection="1">
      <alignment horizontal="center" vertical="center"/>
      <protection locked="0"/>
    </xf>
    <xf numFmtId="0" fontId="0" fillId="0" borderId="31" xfId="0" applyFill="1" applyBorder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5" xfId="0" applyFill="1" applyBorder="1">
      <alignment vertical="center"/>
    </xf>
    <xf numFmtId="0" fontId="0" fillId="0" borderId="26" xfId="0" applyFill="1" applyBorder="1" applyAlignment="1">
      <alignment horizontal="center" vertical="center"/>
    </xf>
    <xf numFmtId="0" fontId="0" fillId="0" borderId="26" xfId="0" applyFill="1" applyBorder="1">
      <alignment vertical="center"/>
    </xf>
    <xf numFmtId="0" fontId="0" fillId="0" borderId="27" xfId="0" applyFill="1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  <protection locked="0"/>
    </xf>
    <xf numFmtId="38" fontId="0" fillId="0" borderId="7" xfId="0" applyNumberFormat="1" applyBorder="1">
      <alignment vertical="center"/>
    </xf>
    <xf numFmtId="0" fontId="0" fillId="0" borderId="13" xfId="0" applyBorder="1">
      <alignment vertical="center"/>
    </xf>
    <xf numFmtId="38" fontId="0" fillId="0" borderId="7" xfId="1" applyFont="1" applyBorder="1">
      <alignment vertical="center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38" fontId="0" fillId="0" borderId="13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5" xfId="0" applyBorder="1">
      <alignment vertical="center"/>
    </xf>
    <xf numFmtId="0" fontId="0" fillId="0" borderId="37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8" xfId="0" applyBorder="1">
      <alignment vertical="center"/>
    </xf>
    <xf numFmtId="49" fontId="0" fillId="0" borderId="24" xfId="0" applyNumberForma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11" xfId="0" applyFill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14" fontId="0" fillId="0" borderId="31" xfId="0" applyNumberFormat="1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49" fontId="12" fillId="0" borderId="0" xfId="0" applyNumberFormat="1" applyFont="1" applyBorder="1" applyAlignment="1">
      <alignment horizontal="center" vertical="center" shrinkToFit="1"/>
    </xf>
    <xf numFmtId="49" fontId="13" fillId="0" borderId="0" xfId="0" applyNumberFormat="1" applyFont="1" applyBorder="1" applyAlignment="1">
      <alignment horizontal="center" vertical="center" shrinkToFit="1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3" fillId="0" borderId="1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56" fontId="0" fillId="0" borderId="14" xfId="0" applyNumberFormat="1" applyBorder="1" applyAlignment="1">
      <alignment horizontal="center" vertical="center"/>
    </xf>
    <xf numFmtId="56" fontId="0" fillId="0" borderId="18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9" xfId="0" applyFill="1" applyBorder="1" applyAlignment="1" applyProtection="1">
      <alignment horizontal="center" vertical="center" shrinkToFit="1"/>
      <protection locked="0"/>
    </xf>
    <xf numFmtId="38" fontId="0" fillId="2" borderId="20" xfId="1" applyFont="1" applyFill="1" applyBorder="1">
      <alignment vertical="center"/>
    </xf>
    <xf numFmtId="0" fontId="0" fillId="2" borderId="34" xfId="0" applyFill="1" applyBorder="1">
      <alignment vertical="center"/>
    </xf>
    <xf numFmtId="38" fontId="0" fillId="2" borderId="24" xfId="1" applyFont="1" applyFill="1" applyBorder="1">
      <alignment vertical="center"/>
    </xf>
    <xf numFmtId="38" fontId="0" fillId="2" borderId="13" xfId="1" applyFont="1" applyFill="1" applyBorder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5" xfId="0" applyFont="1" applyBorder="1">
      <alignment vertical="center"/>
    </xf>
    <xf numFmtId="0" fontId="16" fillId="0" borderId="7" xfId="0" applyFont="1" applyBorder="1">
      <alignment vertical="center"/>
    </xf>
    <xf numFmtId="0" fontId="16" fillId="0" borderId="8" xfId="0" applyFont="1" applyBorder="1">
      <alignment vertical="center"/>
    </xf>
    <xf numFmtId="0" fontId="16" fillId="0" borderId="10" xfId="0" applyFont="1" applyBorder="1">
      <alignment vertical="center"/>
    </xf>
    <xf numFmtId="0" fontId="16" fillId="0" borderId="39" xfId="0" applyFont="1" applyBorder="1">
      <alignment vertical="center"/>
    </xf>
    <xf numFmtId="0" fontId="16" fillId="0" borderId="36" xfId="0" applyFont="1" applyBorder="1">
      <alignment vertical="center"/>
    </xf>
    <xf numFmtId="0" fontId="16" fillId="0" borderId="13" xfId="0" applyFont="1" applyBorder="1">
      <alignment vertical="center"/>
    </xf>
    <xf numFmtId="0" fontId="16" fillId="0" borderId="0" xfId="0" applyFont="1">
      <alignment vertical="center"/>
    </xf>
    <xf numFmtId="0" fontId="16" fillId="0" borderId="11" xfId="0" applyFont="1" applyBorder="1">
      <alignment vertical="center"/>
    </xf>
    <xf numFmtId="0" fontId="16" fillId="0" borderId="29" xfId="0" applyFont="1" applyFill="1" applyBorder="1">
      <alignment vertical="center"/>
    </xf>
    <xf numFmtId="0" fontId="16" fillId="0" borderId="42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selection activeCell="B9" sqref="B9:D9"/>
    </sheetView>
  </sheetViews>
  <sheetFormatPr defaultRowHeight="18.75" x14ac:dyDescent="0.4"/>
  <cols>
    <col min="2" max="2" width="16.75" customWidth="1"/>
    <col min="3" max="3" width="11.625" bestFit="1" customWidth="1"/>
    <col min="4" max="4" width="11.375" customWidth="1"/>
    <col min="5" max="5" width="3.375" bestFit="1" customWidth="1"/>
    <col min="6" max="7" width="11.625" bestFit="1" customWidth="1"/>
    <col min="8" max="8" width="15" customWidth="1"/>
  </cols>
  <sheetData>
    <row r="1" spans="1:12" ht="19.5" thickBot="1" x14ac:dyDescent="0.45">
      <c r="A1" s="80" t="s">
        <v>0</v>
      </c>
      <c r="B1" s="81"/>
      <c r="C1" s="81"/>
      <c r="D1" s="81"/>
      <c r="E1" s="81"/>
      <c r="F1" s="81"/>
      <c r="G1" s="81"/>
      <c r="H1" s="1"/>
    </row>
    <row r="2" spans="1:12" ht="19.5" thickBot="1" x14ac:dyDescent="0.45">
      <c r="A2" s="2" t="s">
        <v>1</v>
      </c>
      <c r="B2" s="82"/>
      <c r="C2" s="83"/>
      <c r="D2" s="84"/>
      <c r="E2" s="1"/>
      <c r="F2" s="1"/>
      <c r="G2" s="1"/>
      <c r="H2" s="1"/>
    </row>
    <row r="3" spans="1:12" x14ac:dyDescent="0.4">
      <c r="A3" s="3" t="s">
        <v>2</v>
      </c>
      <c r="B3" s="78"/>
      <c r="C3" s="78"/>
      <c r="D3" s="79"/>
    </row>
    <row r="4" spans="1:12" ht="37.5" x14ac:dyDescent="0.4">
      <c r="A4" s="4" t="s">
        <v>3</v>
      </c>
      <c r="B4" s="85"/>
      <c r="C4" s="85"/>
      <c r="D4" s="86"/>
      <c r="F4" s="5"/>
      <c r="G4" s="5"/>
      <c r="H4" s="5"/>
    </row>
    <row r="5" spans="1:12" ht="38.25" thickBot="1" x14ac:dyDescent="0.45">
      <c r="A5" s="6" t="s">
        <v>4</v>
      </c>
      <c r="B5" s="87"/>
      <c r="C5" s="87"/>
      <c r="D5" s="88"/>
      <c r="E5" s="5"/>
      <c r="F5" s="5"/>
      <c r="G5" s="5"/>
      <c r="H5" s="5"/>
    </row>
    <row r="6" spans="1:12" x14ac:dyDescent="0.4">
      <c r="A6" s="7"/>
      <c r="B6" s="8"/>
      <c r="C6" s="8"/>
      <c r="D6" s="9"/>
      <c r="E6" s="5"/>
      <c r="F6" s="5"/>
      <c r="G6" s="5"/>
      <c r="H6" s="5"/>
    </row>
    <row r="7" spans="1:12" ht="19.5" thickBot="1" x14ac:dyDescent="0.45">
      <c r="A7" t="s">
        <v>5</v>
      </c>
    </row>
    <row r="8" spans="1:12" x14ac:dyDescent="0.4">
      <c r="A8" s="10" t="s">
        <v>6</v>
      </c>
      <c r="B8" s="78"/>
      <c r="C8" s="78"/>
      <c r="D8" s="79"/>
    </row>
    <row r="9" spans="1:12" x14ac:dyDescent="0.4">
      <c r="A9" s="11" t="s">
        <v>7</v>
      </c>
      <c r="B9" s="85"/>
      <c r="C9" s="85"/>
      <c r="D9" s="86"/>
    </row>
    <row r="10" spans="1:12" x14ac:dyDescent="0.4">
      <c r="A10" s="11" t="s">
        <v>8</v>
      </c>
      <c r="B10" s="85"/>
      <c r="C10" s="85"/>
      <c r="D10" s="86"/>
    </row>
    <row r="11" spans="1:12" x14ac:dyDescent="0.4">
      <c r="A11" s="11" t="s">
        <v>9</v>
      </c>
      <c r="B11" s="85"/>
      <c r="C11" s="85"/>
      <c r="D11" s="86"/>
      <c r="K11" s="1"/>
      <c r="L11" s="1"/>
    </row>
    <row r="12" spans="1:12" ht="19.5" thickBot="1" x14ac:dyDescent="0.45">
      <c r="A12" s="12" t="s">
        <v>10</v>
      </c>
      <c r="B12" s="87"/>
      <c r="C12" s="87"/>
      <c r="D12" s="88"/>
      <c r="J12" s="1"/>
      <c r="K12" s="1"/>
      <c r="L12" s="1"/>
    </row>
    <row r="15" spans="1:12" ht="19.5" thickBot="1" x14ac:dyDescent="0.45">
      <c r="A15" s="13" t="s">
        <v>45</v>
      </c>
      <c r="B15" s="14"/>
      <c r="C15" s="14"/>
      <c r="D15" s="14"/>
      <c r="E15" s="14"/>
    </row>
    <row r="16" spans="1:12" x14ac:dyDescent="0.4">
      <c r="A16" s="89"/>
      <c r="B16" s="91" t="s">
        <v>11</v>
      </c>
      <c r="C16" s="92"/>
      <c r="D16" s="93"/>
      <c r="E16" s="100" t="s">
        <v>36</v>
      </c>
      <c r="F16" s="101"/>
      <c r="G16" s="102"/>
    </row>
    <row r="17" spans="1:7" ht="19.5" thickBot="1" x14ac:dyDescent="0.45">
      <c r="A17" s="90"/>
      <c r="B17" s="12" t="s">
        <v>12</v>
      </c>
      <c r="C17" s="15" t="s">
        <v>41</v>
      </c>
      <c r="D17" s="16" t="s">
        <v>13</v>
      </c>
      <c r="E17" s="98" t="s">
        <v>42</v>
      </c>
      <c r="F17" s="99"/>
      <c r="G17" s="16" t="s">
        <v>13</v>
      </c>
    </row>
    <row r="18" spans="1:7" ht="25.5" x14ac:dyDescent="0.4">
      <c r="A18" s="103">
        <v>44255</v>
      </c>
      <c r="B18" s="105" t="s">
        <v>40</v>
      </c>
      <c r="C18" s="60" t="str">
        <f>"男("&amp;COUNT(アルペン!F5:F34) &amp;")"</f>
        <v>男(0)</v>
      </c>
      <c r="D18" s="61">
        <f>アルペン!J36</f>
        <v>0</v>
      </c>
      <c r="E18" s="10" t="s">
        <v>38</v>
      </c>
      <c r="F18" s="21">
        <f>COUNTIF((リレー!E3:E7),"〇")</f>
        <v>0</v>
      </c>
      <c r="G18" s="63">
        <f>F18*6000</f>
        <v>0</v>
      </c>
    </row>
    <row r="19" spans="1:7" ht="26.25" thickBot="1" x14ac:dyDescent="0.45">
      <c r="A19" s="104"/>
      <c r="B19" s="106"/>
      <c r="C19" s="64" t="str">
        <f>"女("&amp;COUNT(アルペン!Q5:Q34) &amp;")"</f>
        <v>女(0)</v>
      </c>
      <c r="D19" s="65">
        <f>アルペン!U36</f>
        <v>0</v>
      </c>
      <c r="E19" s="12" t="s">
        <v>39</v>
      </c>
      <c r="F19" s="15">
        <f>COUNTIF((リレー!E8:E12),"〇")</f>
        <v>0</v>
      </c>
      <c r="G19" s="62">
        <f>F19*5000</f>
        <v>0</v>
      </c>
    </row>
    <row r="20" spans="1:7" ht="26.25" thickBot="1" x14ac:dyDescent="0.45">
      <c r="C20" s="17" t="s">
        <v>14</v>
      </c>
      <c r="D20" s="18">
        <f>SUM(D18:D19)</f>
        <v>0</v>
      </c>
      <c r="F20" s="19" t="s">
        <v>14</v>
      </c>
      <c r="G20" s="18">
        <f>SUM(G18:G19)</f>
        <v>0</v>
      </c>
    </row>
    <row r="22" spans="1:7" ht="19.5" thickBot="1" x14ac:dyDescent="0.45"/>
    <row r="23" spans="1:7" ht="19.5" thickBot="1" x14ac:dyDescent="0.45">
      <c r="D23" s="96" t="s">
        <v>44</v>
      </c>
      <c r="E23" s="97"/>
      <c r="F23" s="94">
        <f>D20+G20</f>
        <v>0</v>
      </c>
      <c r="G23" s="95"/>
    </row>
  </sheetData>
  <sheetProtection algorithmName="SHA-512" hashValue="4nlPt3tndawiI/UyQY7XRZgQLMTcVSEfO0/SQ3pj3oEXK/1h0nASEXq2tkaZ997K80S+1rEbgxECDwOew7uA1g==" saltValue="sSTGL+rN+diCsCTvd+e+NQ==" spinCount="100000" sheet="1" objects="1" scenarios="1" selectLockedCells="1"/>
  <mergeCells count="18">
    <mergeCell ref="F23:G23"/>
    <mergeCell ref="D23:E23"/>
    <mergeCell ref="E17:F17"/>
    <mergeCell ref="E16:G16"/>
    <mergeCell ref="A18:A19"/>
    <mergeCell ref="B18:B19"/>
    <mergeCell ref="B9:D9"/>
    <mergeCell ref="B10:D10"/>
    <mergeCell ref="B11:D11"/>
    <mergeCell ref="B12:D12"/>
    <mergeCell ref="A16:A17"/>
    <mergeCell ref="B16:D16"/>
    <mergeCell ref="B8:D8"/>
    <mergeCell ref="A1:G1"/>
    <mergeCell ref="B2:D2"/>
    <mergeCell ref="B3:D3"/>
    <mergeCell ref="B4:D4"/>
    <mergeCell ref="B5:D5"/>
  </mergeCells>
  <phoneticPr fontId="4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5"/>
  <sheetViews>
    <sheetView workbookViewId="0">
      <selection activeCell="AE16" sqref="AE16"/>
    </sheetView>
  </sheetViews>
  <sheetFormatPr defaultRowHeight="18.75" x14ac:dyDescent="0.4"/>
  <cols>
    <col min="1" max="1" width="3.5" bestFit="1" customWidth="1"/>
    <col min="2" max="2" width="9.625" style="59" customWidth="1"/>
    <col min="3" max="3" width="15.625" style="59" customWidth="1"/>
    <col min="4" max="4" width="5.625" style="59" customWidth="1"/>
    <col min="5" max="5" width="9.625" customWidth="1"/>
    <col min="6" max="6" width="15.625" style="59" customWidth="1"/>
    <col min="7" max="7" width="4.5" style="59" hidden="1" customWidth="1"/>
    <col min="8" max="9" width="15.625" customWidth="1"/>
    <col min="10" max="10" width="9.625" customWidth="1"/>
    <col min="11" max="11" width="1.625" customWidth="1"/>
    <col min="12" max="12" width="3.5" bestFit="1" customWidth="1"/>
    <col min="13" max="13" width="9.625" customWidth="1"/>
    <col min="14" max="14" width="15.625" customWidth="1"/>
    <col min="15" max="15" width="5.625" customWidth="1"/>
    <col min="16" max="16" width="9.625" customWidth="1"/>
    <col min="17" max="17" width="15.625" customWidth="1"/>
    <col min="18" max="18" width="3.5" hidden="1" customWidth="1"/>
    <col min="19" max="20" width="15.625" customWidth="1"/>
    <col min="21" max="21" width="9.625" customWidth="1"/>
    <col min="23" max="26" width="0" style="141" hidden="1" customWidth="1"/>
    <col min="27" max="27" width="0" hidden="1" customWidth="1"/>
  </cols>
  <sheetData>
    <row r="1" spans="1:26" ht="21" customHeight="1" thickBot="1" x14ac:dyDescent="0.45">
      <c r="A1" s="20"/>
      <c r="B1" s="21" t="s">
        <v>15</v>
      </c>
      <c r="C1" s="108">
        <v>44255</v>
      </c>
      <c r="D1" s="108"/>
      <c r="E1" s="21" t="s">
        <v>12</v>
      </c>
      <c r="F1" s="109" t="s">
        <v>37</v>
      </c>
      <c r="G1" s="109"/>
      <c r="H1" s="109"/>
      <c r="I1" s="109"/>
      <c r="J1" s="110"/>
      <c r="K1" s="22"/>
      <c r="L1" s="20"/>
      <c r="M1" s="21" t="s">
        <v>15</v>
      </c>
      <c r="N1" s="108">
        <v>44255</v>
      </c>
      <c r="O1" s="108"/>
      <c r="P1" s="21" t="s">
        <v>12</v>
      </c>
      <c r="Q1" s="109" t="s">
        <v>37</v>
      </c>
      <c r="R1" s="109"/>
      <c r="S1" s="109"/>
      <c r="T1" s="109"/>
      <c r="U1" s="110"/>
      <c r="W1" s="131" t="s">
        <v>47</v>
      </c>
      <c r="X1" s="132"/>
      <c r="Y1" s="133" t="s">
        <v>48</v>
      </c>
      <c r="Z1" s="132"/>
    </row>
    <row r="2" spans="1:26" ht="21" customHeight="1" thickBot="1" x14ac:dyDescent="0.45">
      <c r="A2" s="23"/>
      <c r="B2" s="15" t="s">
        <v>16</v>
      </c>
      <c r="C2" s="111" t="s">
        <v>17</v>
      </c>
      <c r="D2" s="111"/>
      <c r="E2" s="15" t="s">
        <v>18</v>
      </c>
      <c r="F2" s="24" t="s">
        <v>19</v>
      </c>
      <c r="G2" s="25"/>
      <c r="H2" s="26"/>
      <c r="I2" s="26"/>
      <c r="J2" s="27"/>
      <c r="K2" s="22"/>
      <c r="L2" s="23"/>
      <c r="M2" s="15" t="s">
        <v>16</v>
      </c>
      <c r="N2" s="111" t="s">
        <v>17</v>
      </c>
      <c r="O2" s="111"/>
      <c r="P2" s="15" t="s">
        <v>18</v>
      </c>
      <c r="Q2" s="28" t="s">
        <v>20</v>
      </c>
      <c r="R2" s="29"/>
      <c r="S2" s="26"/>
      <c r="T2" s="26"/>
      <c r="U2" s="27"/>
      <c r="W2" s="134">
        <v>0</v>
      </c>
      <c r="X2" s="135" t="s">
        <v>64</v>
      </c>
      <c r="Y2" s="134">
        <v>0</v>
      </c>
      <c r="Z2" s="135" t="s">
        <v>49</v>
      </c>
    </row>
    <row r="3" spans="1:26" ht="21" customHeight="1" x14ac:dyDescent="0.4">
      <c r="A3" s="107"/>
      <c r="B3" s="115" t="s">
        <v>21</v>
      </c>
      <c r="C3" s="117" t="s">
        <v>22</v>
      </c>
      <c r="D3" s="118" t="s">
        <v>62</v>
      </c>
      <c r="E3" s="30" t="s">
        <v>23</v>
      </c>
      <c r="F3" s="30" t="s">
        <v>24</v>
      </c>
      <c r="G3" s="30"/>
      <c r="H3" s="117" t="s">
        <v>25</v>
      </c>
      <c r="I3" s="117"/>
      <c r="J3" s="112" t="s">
        <v>26</v>
      </c>
      <c r="L3" s="107"/>
      <c r="M3" s="115" t="s">
        <v>21</v>
      </c>
      <c r="N3" s="117" t="s">
        <v>22</v>
      </c>
      <c r="O3" s="118" t="s">
        <v>62</v>
      </c>
      <c r="P3" s="30" t="s">
        <v>23</v>
      </c>
      <c r="Q3" s="30" t="s">
        <v>24</v>
      </c>
      <c r="R3" s="30"/>
      <c r="S3" s="117" t="s">
        <v>25</v>
      </c>
      <c r="T3" s="117"/>
      <c r="U3" s="112" t="s">
        <v>26</v>
      </c>
      <c r="W3" s="136">
        <v>7</v>
      </c>
      <c r="X3" s="137" t="s">
        <v>49</v>
      </c>
      <c r="Y3" s="136">
        <v>7</v>
      </c>
      <c r="Z3" s="137" t="s">
        <v>49</v>
      </c>
    </row>
    <row r="4" spans="1:26" ht="21" customHeight="1" thickBot="1" x14ac:dyDescent="0.45">
      <c r="A4" s="114"/>
      <c r="B4" s="116"/>
      <c r="C4" s="116"/>
      <c r="D4" s="119"/>
      <c r="E4" s="31" t="s">
        <v>27</v>
      </c>
      <c r="F4" s="31" t="s">
        <v>28</v>
      </c>
      <c r="G4" s="31"/>
      <c r="H4" s="15" t="s">
        <v>29</v>
      </c>
      <c r="I4" s="15" t="s">
        <v>30</v>
      </c>
      <c r="J4" s="113"/>
      <c r="L4" s="114"/>
      <c r="M4" s="116"/>
      <c r="N4" s="116"/>
      <c r="O4" s="119"/>
      <c r="P4" s="31" t="s">
        <v>27</v>
      </c>
      <c r="Q4" s="31" t="s">
        <v>28</v>
      </c>
      <c r="R4" s="31"/>
      <c r="S4" s="15" t="s">
        <v>29</v>
      </c>
      <c r="T4" s="15" t="s">
        <v>30</v>
      </c>
      <c r="U4" s="113"/>
      <c r="W4" s="136">
        <v>13</v>
      </c>
      <c r="X4" s="137" t="s">
        <v>50</v>
      </c>
      <c r="Y4" s="136">
        <v>13</v>
      </c>
      <c r="Z4" s="137" t="s">
        <v>50</v>
      </c>
    </row>
    <row r="5" spans="1:26" ht="21" customHeight="1" x14ac:dyDescent="0.4">
      <c r="A5" s="32">
        <v>1</v>
      </c>
      <c r="B5" s="33"/>
      <c r="C5" s="33"/>
      <c r="D5" s="126" t="str">
        <f>IF(G5="","",VLOOKUP(G5,$W$2:$X$16,2,1))</f>
        <v/>
      </c>
      <c r="E5" s="34"/>
      <c r="F5" s="35"/>
      <c r="G5" s="36" t="str">
        <f>IF(F5="","",DATEDIF(F5,DATE(2021,4,1),"Y"))</f>
        <v/>
      </c>
      <c r="H5" s="34"/>
      <c r="I5" s="34"/>
      <c r="J5" s="127" t="str">
        <f>IF(F5="","",IF($G5&gt;=18,6000,5000))</f>
        <v/>
      </c>
      <c r="L5" s="32">
        <v>1</v>
      </c>
      <c r="M5" s="34"/>
      <c r="N5" s="33"/>
      <c r="O5" s="126" t="str">
        <f>IF(R5="","",VLOOKUP(R5,$Y$2:$Z$12,2,1))</f>
        <v/>
      </c>
      <c r="P5" s="34"/>
      <c r="Q5" s="35"/>
      <c r="R5" s="36" t="str">
        <f t="shared" ref="R5:R34" si="0">IF(Q5="","",DATEDIF(Q5,DATE(2020,4,1),"Y"))</f>
        <v/>
      </c>
      <c r="S5" s="34"/>
      <c r="T5" s="34"/>
      <c r="U5" s="127" t="str">
        <f>IF(Q5="","",IF($R5&gt;=18,6000,5000))</f>
        <v/>
      </c>
      <c r="W5" s="136">
        <v>16</v>
      </c>
      <c r="X5" s="137" t="s">
        <v>51</v>
      </c>
      <c r="Y5" s="136">
        <v>16</v>
      </c>
      <c r="Z5" s="137" t="s">
        <v>51</v>
      </c>
    </row>
    <row r="6" spans="1:26" ht="21" customHeight="1" x14ac:dyDescent="0.4">
      <c r="A6" s="37">
        <v>2</v>
      </c>
      <c r="B6" s="38"/>
      <c r="C6" s="38"/>
      <c r="D6" s="126" t="str">
        <f t="shared" ref="D5:D34" si="1">IF(G6="","",VLOOKUP(G6,$W$2:$X$16,2,1))</f>
        <v/>
      </c>
      <c r="E6" s="39"/>
      <c r="F6" s="40"/>
      <c r="G6" s="36" t="str">
        <f t="shared" ref="G6:G34" si="2">IF(F6="","",DATEDIF(F6,DATE(2021,4,1),"Y"))</f>
        <v/>
      </c>
      <c r="H6" s="39"/>
      <c r="I6" s="39"/>
      <c r="J6" s="127" t="str">
        <f t="shared" ref="J6:J34" si="3">IF(F6="","",IF($G6&gt;=18,6000,5000))</f>
        <v/>
      </c>
      <c r="L6" s="37">
        <v>2</v>
      </c>
      <c r="M6" s="38"/>
      <c r="N6" s="38"/>
      <c r="O6" s="126" t="str">
        <f t="shared" ref="O6:O34" si="4">IF(R6="","",VLOOKUP(R6,$Y$2:$Z$12,2,1))</f>
        <v/>
      </c>
      <c r="P6" s="39"/>
      <c r="Q6" s="40"/>
      <c r="R6" s="36" t="str">
        <f t="shared" si="0"/>
        <v/>
      </c>
      <c r="S6" s="39"/>
      <c r="T6" s="39"/>
      <c r="U6" s="127" t="str">
        <f t="shared" ref="U6:U34" si="5">IF(Q6="","",IF($R6&gt;=18,6000,5000))</f>
        <v/>
      </c>
      <c r="W6" s="136">
        <v>19</v>
      </c>
      <c r="X6" s="137" t="s">
        <v>52</v>
      </c>
      <c r="Y6" s="138">
        <v>19</v>
      </c>
      <c r="Z6" s="137" t="s">
        <v>52</v>
      </c>
    </row>
    <row r="7" spans="1:26" ht="21" customHeight="1" x14ac:dyDescent="0.4">
      <c r="A7" s="37">
        <v>3</v>
      </c>
      <c r="B7" s="38"/>
      <c r="C7" s="38"/>
      <c r="D7" s="126" t="str">
        <f t="shared" si="1"/>
        <v/>
      </c>
      <c r="E7" s="39"/>
      <c r="F7" s="40"/>
      <c r="G7" s="36" t="str">
        <f t="shared" si="2"/>
        <v/>
      </c>
      <c r="H7" s="39"/>
      <c r="I7" s="39"/>
      <c r="J7" s="127" t="str">
        <f t="shared" si="3"/>
        <v/>
      </c>
      <c r="L7" s="37">
        <v>3</v>
      </c>
      <c r="M7" s="39"/>
      <c r="N7" s="38"/>
      <c r="O7" s="126" t="str">
        <f t="shared" si="4"/>
        <v/>
      </c>
      <c r="P7" s="39"/>
      <c r="Q7" s="40"/>
      <c r="R7" s="36" t="str">
        <f t="shared" si="0"/>
        <v/>
      </c>
      <c r="S7" s="39"/>
      <c r="T7" s="39"/>
      <c r="U7" s="127" t="str">
        <f t="shared" si="5"/>
        <v/>
      </c>
      <c r="W7" s="136">
        <v>28</v>
      </c>
      <c r="X7" s="137" t="s">
        <v>53</v>
      </c>
      <c r="Y7" s="138">
        <v>25</v>
      </c>
      <c r="Z7" s="137" t="s">
        <v>53</v>
      </c>
    </row>
    <row r="8" spans="1:26" ht="21" customHeight="1" x14ac:dyDescent="0.4">
      <c r="A8" s="37">
        <v>4</v>
      </c>
      <c r="B8" s="38"/>
      <c r="C8" s="38"/>
      <c r="D8" s="126" t="str">
        <f t="shared" si="1"/>
        <v/>
      </c>
      <c r="E8" s="39"/>
      <c r="F8" s="40"/>
      <c r="G8" s="36" t="str">
        <f t="shared" si="2"/>
        <v/>
      </c>
      <c r="H8" s="39"/>
      <c r="I8" s="39"/>
      <c r="J8" s="127" t="str">
        <f t="shared" si="3"/>
        <v/>
      </c>
      <c r="L8" s="37">
        <v>4</v>
      </c>
      <c r="M8" s="39"/>
      <c r="N8" s="38"/>
      <c r="O8" s="126" t="str">
        <f t="shared" si="4"/>
        <v/>
      </c>
      <c r="P8" s="39"/>
      <c r="Q8" s="40"/>
      <c r="R8" s="36" t="str">
        <f t="shared" si="0"/>
        <v/>
      </c>
      <c r="S8" s="39"/>
      <c r="T8" s="39"/>
      <c r="U8" s="127" t="str">
        <f t="shared" si="5"/>
        <v/>
      </c>
      <c r="W8" s="136">
        <v>36</v>
      </c>
      <c r="X8" s="137" t="s">
        <v>54</v>
      </c>
      <c r="Y8" s="138">
        <v>30</v>
      </c>
      <c r="Z8" s="137" t="s">
        <v>54</v>
      </c>
    </row>
    <row r="9" spans="1:26" ht="21" customHeight="1" x14ac:dyDescent="0.4">
      <c r="A9" s="37">
        <v>5</v>
      </c>
      <c r="B9" s="38"/>
      <c r="C9" s="38"/>
      <c r="D9" s="126" t="str">
        <f t="shared" si="1"/>
        <v/>
      </c>
      <c r="E9" s="39"/>
      <c r="F9" s="40"/>
      <c r="G9" s="36" t="str">
        <f t="shared" si="2"/>
        <v/>
      </c>
      <c r="H9" s="39"/>
      <c r="I9" s="39"/>
      <c r="J9" s="127" t="str">
        <f t="shared" si="3"/>
        <v/>
      </c>
      <c r="L9" s="37">
        <v>5</v>
      </c>
      <c r="M9" s="39"/>
      <c r="N9" s="38"/>
      <c r="O9" s="126" t="str">
        <f t="shared" si="4"/>
        <v/>
      </c>
      <c r="P9" s="39"/>
      <c r="Q9" s="40"/>
      <c r="R9" s="36" t="str">
        <f t="shared" si="0"/>
        <v/>
      </c>
      <c r="S9" s="39"/>
      <c r="T9" s="39"/>
      <c r="U9" s="127" t="str">
        <f t="shared" si="5"/>
        <v/>
      </c>
      <c r="W9" s="136">
        <v>41</v>
      </c>
      <c r="X9" s="137" t="s">
        <v>55</v>
      </c>
      <c r="Y9" s="138">
        <v>35</v>
      </c>
      <c r="Z9" s="137" t="s">
        <v>55</v>
      </c>
    </row>
    <row r="10" spans="1:26" ht="21" customHeight="1" x14ac:dyDescent="0.4">
      <c r="A10" s="37">
        <v>6</v>
      </c>
      <c r="B10" s="38"/>
      <c r="C10" s="38"/>
      <c r="D10" s="126" t="str">
        <f t="shared" si="1"/>
        <v/>
      </c>
      <c r="E10" s="39"/>
      <c r="F10" s="40"/>
      <c r="G10" s="36" t="str">
        <f t="shared" si="2"/>
        <v/>
      </c>
      <c r="H10" s="39"/>
      <c r="I10" s="39"/>
      <c r="J10" s="127" t="str">
        <f t="shared" si="3"/>
        <v/>
      </c>
      <c r="L10" s="37">
        <v>6</v>
      </c>
      <c r="M10" s="39"/>
      <c r="N10" s="38"/>
      <c r="O10" s="126" t="str">
        <f t="shared" si="4"/>
        <v/>
      </c>
      <c r="P10" s="39"/>
      <c r="Q10" s="40"/>
      <c r="R10" s="36" t="str">
        <f t="shared" si="0"/>
        <v/>
      </c>
      <c r="S10" s="39"/>
      <c r="T10" s="39"/>
      <c r="U10" s="127" t="str">
        <f t="shared" si="5"/>
        <v/>
      </c>
      <c r="W10" s="136">
        <v>46</v>
      </c>
      <c r="X10" s="137" t="s">
        <v>56</v>
      </c>
      <c r="Y10" s="138">
        <v>40</v>
      </c>
      <c r="Z10" s="137" t="s">
        <v>56</v>
      </c>
    </row>
    <row r="11" spans="1:26" ht="21" customHeight="1" x14ac:dyDescent="0.4">
      <c r="A11" s="37">
        <v>7</v>
      </c>
      <c r="B11" s="38"/>
      <c r="C11" s="38"/>
      <c r="D11" s="126" t="str">
        <f t="shared" si="1"/>
        <v/>
      </c>
      <c r="E11" s="39"/>
      <c r="F11" s="40"/>
      <c r="G11" s="36" t="str">
        <f t="shared" si="2"/>
        <v/>
      </c>
      <c r="H11" s="39"/>
      <c r="I11" s="39"/>
      <c r="J11" s="127" t="str">
        <f t="shared" si="3"/>
        <v/>
      </c>
      <c r="L11" s="37">
        <v>7</v>
      </c>
      <c r="M11" s="39"/>
      <c r="N11" s="38"/>
      <c r="O11" s="126" t="str">
        <f t="shared" si="4"/>
        <v/>
      </c>
      <c r="P11" s="39"/>
      <c r="Q11" s="40"/>
      <c r="R11" s="36" t="str">
        <f t="shared" si="0"/>
        <v/>
      </c>
      <c r="S11" s="39"/>
      <c r="T11" s="39"/>
      <c r="U11" s="127" t="str">
        <f t="shared" si="5"/>
        <v/>
      </c>
      <c r="W11" s="136">
        <v>51</v>
      </c>
      <c r="X11" s="137" t="s">
        <v>57</v>
      </c>
      <c r="Y11" s="138">
        <v>45</v>
      </c>
      <c r="Z11" s="137" t="s">
        <v>57</v>
      </c>
    </row>
    <row r="12" spans="1:26" ht="21" customHeight="1" thickBot="1" x14ac:dyDescent="0.45">
      <c r="A12" s="37">
        <v>8</v>
      </c>
      <c r="B12" s="38"/>
      <c r="C12" s="38"/>
      <c r="D12" s="126" t="str">
        <f t="shared" si="1"/>
        <v/>
      </c>
      <c r="E12" s="39"/>
      <c r="F12" s="40"/>
      <c r="G12" s="36" t="str">
        <f t="shared" si="2"/>
        <v/>
      </c>
      <c r="H12" s="39"/>
      <c r="I12" s="39"/>
      <c r="J12" s="127" t="str">
        <f t="shared" si="3"/>
        <v/>
      </c>
      <c r="L12" s="37">
        <v>8</v>
      </c>
      <c r="M12" s="39"/>
      <c r="N12" s="38"/>
      <c r="O12" s="126" t="str">
        <f t="shared" si="4"/>
        <v/>
      </c>
      <c r="P12" s="39"/>
      <c r="Q12" s="40"/>
      <c r="R12" s="36" t="str">
        <f t="shared" si="0"/>
        <v/>
      </c>
      <c r="S12" s="39"/>
      <c r="T12" s="39"/>
      <c r="U12" s="127" t="str">
        <f t="shared" si="5"/>
        <v/>
      </c>
      <c r="W12" s="136">
        <v>56</v>
      </c>
      <c r="X12" s="137" t="s">
        <v>58</v>
      </c>
      <c r="Y12" s="139">
        <v>50</v>
      </c>
      <c r="Z12" s="140" t="s">
        <v>58</v>
      </c>
    </row>
    <row r="13" spans="1:26" ht="21" customHeight="1" x14ac:dyDescent="0.4">
      <c r="A13" s="37">
        <v>9</v>
      </c>
      <c r="B13" s="38"/>
      <c r="C13" s="38"/>
      <c r="D13" s="126" t="str">
        <f t="shared" si="1"/>
        <v/>
      </c>
      <c r="E13" s="39"/>
      <c r="F13" s="40"/>
      <c r="G13" s="36" t="str">
        <f t="shared" si="2"/>
        <v/>
      </c>
      <c r="H13" s="39"/>
      <c r="I13" s="39"/>
      <c r="J13" s="127" t="str">
        <f t="shared" si="3"/>
        <v/>
      </c>
      <c r="L13" s="37">
        <v>9</v>
      </c>
      <c r="M13" s="39"/>
      <c r="N13" s="38"/>
      <c r="O13" s="126" t="str">
        <f t="shared" si="4"/>
        <v/>
      </c>
      <c r="P13" s="39"/>
      <c r="Q13" s="40"/>
      <c r="R13" s="36" t="str">
        <f t="shared" si="0"/>
        <v/>
      </c>
      <c r="S13" s="39"/>
      <c r="T13" s="39"/>
      <c r="U13" s="127" t="str">
        <f t="shared" si="5"/>
        <v/>
      </c>
      <c r="W13" s="136">
        <v>61</v>
      </c>
      <c r="X13" s="137" t="s">
        <v>59</v>
      </c>
    </row>
    <row r="14" spans="1:26" ht="21" customHeight="1" x14ac:dyDescent="0.4">
      <c r="A14" s="37">
        <v>10</v>
      </c>
      <c r="B14" s="38"/>
      <c r="C14" s="38"/>
      <c r="D14" s="126" t="str">
        <f t="shared" si="1"/>
        <v/>
      </c>
      <c r="E14" s="39"/>
      <c r="F14" s="40"/>
      <c r="G14" s="36" t="str">
        <f t="shared" si="2"/>
        <v/>
      </c>
      <c r="H14" s="39"/>
      <c r="I14" s="39"/>
      <c r="J14" s="127" t="str">
        <f>IF(F14="","",IF($G14&gt;=18,6000,5000))</f>
        <v/>
      </c>
      <c r="L14" s="37">
        <v>10</v>
      </c>
      <c r="M14" s="39"/>
      <c r="N14" s="38"/>
      <c r="O14" s="126" t="str">
        <f t="shared" si="4"/>
        <v/>
      </c>
      <c r="P14" s="39"/>
      <c r="Q14" s="40"/>
      <c r="R14" s="36" t="str">
        <f t="shared" si="0"/>
        <v/>
      </c>
      <c r="S14" s="39"/>
      <c r="T14" s="39"/>
      <c r="U14" s="127" t="str">
        <f t="shared" si="5"/>
        <v/>
      </c>
      <c r="W14" s="136">
        <v>66</v>
      </c>
      <c r="X14" s="137" t="s">
        <v>60</v>
      </c>
    </row>
    <row r="15" spans="1:26" ht="21" customHeight="1" thickBot="1" x14ac:dyDescent="0.45">
      <c r="A15" s="37">
        <v>11</v>
      </c>
      <c r="B15" s="38"/>
      <c r="C15" s="38"/>
      <c r="D15" s="126" t="str">
        <f t="shared" si="1"/>
        <v/>
      </c>
      <c r="E15" s="39"/>
      <c r="F15" s="40"/>
      <c r="G15" s="36" t="str">
        <f t="shared" si="2"/>
        <v/>
      </c>
      <c r="H15" s="39"/>
      <c r="I15" s="39"/>
      <c r="J15" s="127" t="str">
        <f t="shared" si="3"/>
        <v/>
      </c>
      <c r="L15" s="37">
        <v>11</v>
      </c>
      <c r="M15" s="39"/>
      <c r="N15" s="38"/>
      <c r="O15" s="126" t="str">
        <f>IF(R15="","",VLOOKUP(R15,$Y$2:$Z$12,2,1))</f>
        <v/>
      </c>
      <c r="P15" s="39"/>
      <c r="Q15" s="40"/>
      <c r="R15" s="36" t="str">
        <f t="shared" si="0"/>
        <v/>
      </c>
      <c r="S15" s="39"/>
      <c r="T15" s="39"/>
      <c r="U15" s="127" t="str">
        <f t="shared" si="5"/>
        <v/>
      </c>
      <c r="W15" s="142">
        <v>71</v>
      </c>
      <c r="X15" s="140" t="s">
        <v>61</v>
      </c>
    </row>
    <row r="16" spans="1:26" ht="21" customHeight="1" thickBot="1" x14ac:dyDescent="0.45">
      <c r="A16" s="37">
        <v>12</v>
      </c>
      <c r="B16" s="38"/>
      <c r="C16" s="38"/>
      <c r="D16" s="126" t="str">
        <f t="shared" si="1"/>
        <v/>
      </c>
      <c r="E16" s="39"/>
      <c r="F16" s="40"/>
      <c r="G16" s="36" t="str">
        <f t="shared" si="2"/>
        <v/>
      </c>
      <c r="H16" s="39"/>
      <c r="I16" s="39"/>
      <c r="J16" s="127" t="str">
        <f t="shared" si="3"/>
        <v/>
      </c>
      <c r="L16" s="37">
        <v>12</v>
      </c>
      <c r="M16" s="39"/>
      <c r="N16" s="38"/>
      <c r="O16" s="126" t="str">
        <f t="shared" si="4"/>
        <v/>
      </c>
      <c r="P16" s="39"/>
      <c r="Q16" s="40"/>
      <c r="R16" s="36" t="str">
        <f t="shared" si="0"/>
        <v/>
      </c>
      <c r="S16" s="39"/>
      <c r="T16" s="39"/>
      <c r="U16" s="127" t="str">
        <f t="shared" si="5"/>
        <v/>
      </c>
      <c r="W16" s="143">
        <v>76</v>
      </c>
      <c r="X16" s="144" t="s">
        <v>63</v>
      </c>
    </row>
    <row r="17" spans="1:21" ht="21" customHeight="1" x14ac:dyDescent="0.4">
      <c r="A17" s="37">
        <v>13</v>
      </c>
      <c r="B17" s="38"/>
      <c r="C17" s="38"/>
      <c r="D17" s="126" t="str">
        <f t="shared" si="1"/>
        <v/>
      </c>
      <c r="E17" s="39"/>
      <c r="F17" s="40"/>
      <c r="G17" s="36" t="str">
        <f t="shared" si="2"/>
        <v/>
      </c>
      <c r="H17" s="39"/>
      <c r="I17" s="39"/>
      <c r="J17" s="127" t="str">
        <f t="shared" si="3"/>
        <v/>
      </c>
      <c r="L17" s="37">
        <v>13</v>
      </c>
      <c r="M17" s="39"/>
      <c r="N17" s="38"/>
      <c r="O17" s="126" t="str">
        <f t="shared" si="4"/>
        <v/>
      </c>
      <c r="P17" s="39"/>
      <c r="Q17" s="40"/>
      <c r="R17" s="36" t="str">
        <f t="shared" si="0"/>
        <v/>
      </c>
      <c r="S17" s="39"/>
      <c r="T17" s="39"/>
      <c r="U17" s="127" t="str">
        <f t="shared" si="5"/>
        <v/>
      </c>
    </row>
    <row r="18" spans="1:21" ht="21" customHeight="1" x14ac:dyDescent="0.4">
      <c r="A18" s="37">
        <v>14</v>
      </c>
      <c r="B18" s="38"/>
      <c r="C18" s="38"/>
      <c r="D18" s="126" t="str">
        <f t="shared" si="1"/>
        <v/>
      </c>
      <c r="E18" s="39"/>
      <c r="F18" s="40"/>
      <c r="G18" s="36" t="str">
        <f t="shared" si="2"/>
        <v/>
      </c>
      <c r="H18" s="39"/>
      <c r="I18" s="39"/>
      <c r="J18" s="127" t="str">
        <f t="shared" si="3"/>
        <v/>
      </c>
      <c r="L18" s="37">
        <v>14</v>
      </c>
      <c r="M18" s="39"/>
      <c r="N18" s="38"/>
      <c r="O18" s="126" t="str">
        <f t="shared" si="4"/>
        <v/>
      </c>
      <c r="P18" s="39"/>
      <c r="Q18" s="38"/>
      <c r="R18" s="36" t="str">
        <f t="shared" si="0"/>
        <v/>
      </c>
      <c r="S18" s="39"/>
      <c r="T18" s="39"/>
      <c r="U18" s="127" t="str">
        <f t="shared" si="5"/>
        <v/>
      </c>
    </row>
    <row r="19" spans="1:21" ht="21" customHeight="1" x14ac:dyDescent="0.4">
      <c r="A19" s="37">
        <v>15</v>
      </c>
      <c r="B19" s="38"/>
      <c r="C19" s="38"/>
      <c r="D19" s="126" t="str">
        <f t="shared" si="1"/>
        <v/>
      </c>
      <c r="E19" s="39"/>
      <c r="F19" s="40"/>
      <c r="G19" s="36" t="str">
        <f t="shared" si="2"/>
        <v/>
      </c>
      <c r="H19" s="39"/>
      <c r="I19" s="39"/>
      <c r="J19" s="127" t="str">
        <f t="shared" si="3"/>
        <v/>
      </c>
      <c r="L19" s="37">
        <v>15</v>
      </c>
      <c r="M19" s="39"/>
      <c r="N19" s="38"/>
      <c r="O19" s="126" t="str">
        <f t="shared" si="4"/>
        <v/>
      </c>
      <c r="P19" s="39"/>
      <c r="Q19" s="38"/>
      <c r="R19" s="36" t="str">
        <f t="shared" si="0"/>
        <v/>
      </c>
      <c r="S19" s="39"/>
      <c r="T19" s="39"/>
      <c r="U19" s="127" t="str">
        <f t="shared" si="5"/>
        <v/>
      </c>
    </row>
    <row r="20" spans="1:21" ht="21" customHeight="1" x14ac:dyDescent="0.4">
      <c r="A20" s="37">
        <v>16</v>
      </c>
      <c r="B20" s="38"/>
      <c r="C20" s="38"/>
      <c r="D20" s="126" t="str">
        <f t="shared" si="1"/>
        <v/>
      </c>
      <c r="E20" s="39"/>
      <c r="F20" s="40"/>
      <c r="G20" s="36" t="str">
        <f t="shared" si="2"/>
        <v/>
      </c>
      <c r="H20" s="39"/>
      <c r="I20" s="39"/>
      <c r="J20" s="127" t="str">
        <f t="shared" si="3"/>
        <v/>
      </c>
      <c r="L20" s="37">
        <v>16</v>
      </c>
      <c r="M20" s="39"/>
      <c r="N20" s="38"/>
      <c r="O20" s="126" t="str">
        <f t="shared" si="4"/>
        <v/>
      </c>
      <c r="P20" s="39"/>
      <c r="Q20" s="38"/>
      <c r="R20" s="36" t="str">
        <f t="shared" si="0"/>
        <v/>
      </c>
      <c r="S20" s="39"/>
      <c r="T20" s="39"/>
      <c r="U20" s="127" t="str">
        <f t="shared" si="5"/>
        <v/>
      </c>
    </row>
    <row r="21" spans="1:21" ht="21" customHeight="1" x14ac:dyDescent="0.4">
      <c r="A21" s="37">
        <v>17</v>
      </c>
      <c r="B21" s="38"/>
      <c r="C21" s="38"/>
      <c r="D21" s="126" t="str">
        <f t="shared" si="1"/>
        <v/>
      </c>
      <c r="E21" s="39"/>
      <c r="F21" s="40"/>
      <c r="G21" s="36" t="str">
        <f t="shared" si="2"/>
        <v/>
      </c>
      <c r="H21" s="39"/>
      <c r="I21" s="39"/>
      <c r="J21" s="127" t="str">
        <f t="shared" si="3"/>
        <v/>
      </c>
      <c r="L21" s="37">
        <v>17</v>
      </c>
      <c r="M21" s="39"/>
      <c r="N21" s="38"/>
      <c r="O21" s="126" t="str">
        <f t="shared" si="4"/>
        <v/>
      </c>
      <c r="P21" s="39"/>
      <c r="Q21" s="38"/>
      <c r="R21" s="36" t="str">
        <f t="shared" si="0"/>
        <v/>
      </c>
      <c r="S21" s="39"/>
      <c r="T21" s="39"/>
      <c r="U21" s="127" t="str">
        <f t="shared" si="5"/>
        <v/>
      </c>
    </row>
    <row r="22" spans="1:21" ht="21" customHeight="1" x14ac:dyDescent="0.4">
      <c r="A22" s="37">
        <v>18</v>
      </c>
      <c r="B22" s="38"/>
      <c r="C22" s="38"/>
      <c r="D22" s="126" t="str">
        <f t="shared" si="1"/>
        <v/>
      </c>
      <c r="E22" s="39"/>
      <c r="F22" s="40"/>
      <c r="G22" s="36" t="str">
        <f t="shared" si="2"/>
        <v/>
      </c>
      <c r="H22" s="39"/>
      <c r="I22" s="39"/>
      <c r="J22" s="127" t="str">
        <f t="shared" si="3"/>
        <v/>
      </c>
      <c r="L22" s="37">
        <v>18</v>
      </c>
      <c r="M22" s="39"/>
      <c r="N22" s="38"/>
      <c r="O22" s="126" t="str">
        <f t="shared" si="4"/>
        <v/>
      </c>
      <c r="P22" s="39"/>
      <c r="Q22" s="38"/>
      <c r="R22" s="36" t="str">
        <f t="shared" si="0"/>
        <v/>
      </c>
      <c r="S22" s="39"/>
      <c r="T22" s="39"/>
      <c r="U22" s="127" t="str">
        <f t="shared" si="5"/>
        <v/>
      </c>
    </row>
    <row r="23" spans="1:21" ht="21" customHeight="1" x14ac:dyDescent="0.4">
      <c r="A23" s="37">
        <v>19</v>
      </c>
      <c r="B23" s="38"/>
      <c r="C23" s="38"/>
      <c r="D23" s="126" t="str">
        <f t="shared" si="1"/>
        <v/>
      </c>
      <c r="E23" s="39"/>
      <c r="F23" s="40"/>
      <c r="G23" s="36" t="str">
        <f t="shared" si="2"/>
        <v/>
      </c>
      <c r="H23" s="39"/>
      <c r="I23" s="39"/>
      <c r="J23" s="127" t="str">
        <f t="shared" si="3"/>
        <v/>
      </c>
      <c r="L23" s="37">
        <v>19</v>
      </c>
      <c r="M23" s="39"/>
      <c r="N23" s="38"/>
      <c r="O23" s="126" t="str">
        <f t="shared" si="4"/>
        <v/>
      </c>
      <c r="P23" s="39"/>
      <c r="Q23" s="38"/>
      <c r="R23" s="36" t="str">
        <f t="shared" si="0"/>
        <v/>
      </c>
      <c r="S23" s="39"/>
      <c r="T23" s="39"/>
      <c r="U23" s="127" t="str">
        <f t="shared" si="5"/>
        <v/>
      </c>
    </row>
    <row r="24" spans="1:21" ht="21" customHeight="1" x14ac:dyDescent="0.4">
      <c r="A24" s="37">
        <v>20</v>
      </c>
      <c r="B24" s="38"/>
      <c r="C24" s="38"/>
      <c r="D24" s="126" t="str">
        <f t="shared" si="1"/>
        <v/>
      </c>
      <c r="E24" s="39"/>
      <c r="F24" s="40"/>
      <c r="G24" s="36" t="str">
        <f t="shared" si="2"/>
        <v/>
      </c>
      <c r="H24" s="39"/>
      <c r="I24" s="39"/>
      <c r="J24" s="127" t="str">
        <f t="shared" si="3"/>
        <v/>
      </c>
      <c r="L24" s="37">
        <v>20</v>
      </c>
      <c r="M24" s="39"/>
      <c r="N24" s="38"/>
      <c r="O24" s="126" t="str">
        <f t="shared" si="4"/>
        <v/>
      </c>
      <c r="P24" s="39"/>
      <c r="Q24" s="40"/>
      <c r="R24" s="36" t="str">
        <f t="shared" si="0"/>
        <v/>
      </c>
      <c r="S24" s="39"/>
      <c r="T24" s="39"/>
      <c r="U24" s="127" t="str">
        <f t="shared" si="5"/>
        <v/>
      </c>
    </row>
    <row r="25" spans="1:21" ht="21" customHeight="1" x14ac:dyDescent="0.4">
      <c r="A25" s="37">
        <v>21</v>
      </c>
      <c r="B25" s="38"/>
      <c r="C25" s="38"/>
      <c r="D25" s="126" t="str">
        <f t="shared" si="1"/>
        <v/>
      </c>
      <c r="E25" s="39"/>
      <c r="F25" s="40"/>
      <c r="G25" s="36" t="str">
        <f t="shared" si="2"/>
        <v/>
      </c>
      <c r="H25" s="39"/>
      <c r="I25" s="39"/>
      <c r="J25" s="127" t="str">
        <f t="shared" si="3"/>
        <v/>
      </c>
      <c r="L25" s="37">
        <v>21</v>
      </c>
      <c r="M25" s="39"/>
      <c r="N25" s="38"/>
      <c r="O25" s="126" t="str">
        <f t="shared" si="4"/>
        <v/>
      </c>
      <c r="P25" s="39"/>
      <c r="Q25" s="40"/>
      <c r="R25" s="36" t="str">
        <f t="shared" si="0"/>
        <v/>
      </c>
      <c r="S25" s="39"/>
      <c r="T25" s="39"/>
      <c r="U25" s="127" t="str">
        <f t="shared" si="5"/>
        <v/>
      </c>
    </row>
    <row r="26" spans="1:21" ht="21" customHeight="1" x14ac:dyDescent="0.4">
      <c r="A26" s="37">
        <v>22</v>
      </c>
      <c r="B26" s="38"/>
      <c r="C26" s="38"/>
      <c r="D26" s="126" t="str">
        <f t="shared" si="1"/>
        <v/>
      </c>
      <c r="E26" s="39"/>
      <c r="F26" s="40"/>
      <c r="G26" s="36" t="str">
        <f t="shared" si="2"/>
        <v/>
      </c>
      <c r="H26" s="39"/>
      <c r="I26" s="39"/>
      <c r="J26" s="127" t="str">
        <f t="shared" si="3"/>
        <v/>
      </c>
      <c r="L26" s="37">
        <v>22</v>
      </c>
      <c r="M26" s="39"/>
      <c r="N26" s="38"/>
      <c r="O26" s="126" t="str">
        <f t="shared" si="4"/>
        <v/>
      </c>
      <c r="P26" s="39"/>
      <c r="Q26" s="40"/>
      <c r="R26" s="36" t="str">
        <f t="shared" si="0"/>
        <v/>
      </c>
      <c r="S26" s="39"/>
      <c r="T26" s="39"/>
      <c r="U26" s="127" t="str">
        <f t="shared" si="5"/>
        <v/>
      </c>
    </row>
    <row r="27" spans="1:21" ht="21" customHeight="1" x14ac:dyDescent="0.4">
      <c r="A27" s="37">
        <v>23</v>
      </c>
      <c r="B27" s="38"/>
      <c r="C27" s="38"/>
      <c r="D27" s="126" t="str">
        <f t="shared" si="1"/>
        <v/>
      </c>
      <c r="E27" s="39"/>
      <c r="F27" s="40"/>
      <c r="G27" s="36" t="str">
        <f t="shared" si="2"/>
        <v/>
      </c>
      <c r="H27" s="39"/>
      <c r="I27" s="39"/>
      <c r="J27" s="127" t="str">
        <f t="shared" si="3"/>
        <v/>
      </c>
      <c r="L27" s="37">
        <v>23</v>
      </c>
      <c r="M27" s="39"/>
      <c r="N27" s="38"/>
      <c r="O27" s="126" t="str">
        <f t="shared" si="4"/>
        <v/>
      </c>
      <c r="P27" s="39"/>
      <c r="Q27" s="40"/>
      <c r="R27" s="36" t="str">
        <f t="shared" si="0"/>
        <v/>
      </c>
      <c r="S27" s="39"/>
      <c r="T27" s="39"/>
      <c r="U27" s="127" t="str">
        <f t="shared" si="5"/>
        <v/>
      </c>
    </row>
    <row r="28" spans="1:21" ht="21" customHeight="1" x14ac:dyDescent="0.4">
      <c r="A28" s="37">
        <v>24</v>
      </c>
      <c r="B28" s="38"/>
      <c r="C28" s="38"/>
      <c r="D28" s="126" t="str">
        <f t="shared" si="1"/>
        <v/>
      </c>
      <c r="E28" s="39"/>
      <c r="F28" s="40"/>
      <c r="G28" s="36" t="str">
        <f t="shared" si="2"/>
        <v/>
      </c>
      <c r="H28" s="39"/>
      <c r="I28" s="39"/>
      <c r="J28" s="127" t="str">
        <f t="shared" si="3"/>
        <v/>
      </c>
      <c r="L28" s="37">
        <v>24</v>
      </c>
      <c r="M28" s="39"/>
      <c r="N28" s="38"/>
      <c r="O28" s="126" t="str">
        <f t="shared" si="4"/>
        <v/>
      </c>
      <c r="P28" s="39"/>
      <c r="Q28" s="38"/>
      <c r="R28" s="36" t="str">
        <f t="shared" si="0"/>
        <v/>
      </c>
      <c r="S28" s="39"/>
      <c r="T28" s="39"/>
      <c r="U28" s="127" t="str">
        <f t="shared" si="5"/>
        <v/>
      </c>
    </row>
    <row r="29" spans="1:21" ht="21" customHeight="1" x14ac:dyDescent="0.4">
      <c r="A29" s="37">
        <v>25</v>
      </c>
      <c r="B29" s="38"/>
      <c r="C29" s="38"/>
      <c r="D29" s="126" t="str">
        <f t="shared" si="1"/>
        <v/>
      </c>
      <c r="E29" s="39"/>
      <c r="F29" s="40"/>
      <c r="G29" s="36" t="str">
        <f t="shared" si="2"/>
        <v/>
      </c>
      <c r="H29" s="39"/>
      <c r="I29" s="39"/>
      <c r="J29" s="127" t="str">
        <f t="shared" si="3"/>
        <v/>
      </c>
      <c r="L29" s="37">
        <v>25</v>
      </c>
      <c r="M29" s="39"/>
      <c r="N29" s="38"/>
      <c r="O29" s="126" t="str">
        <f t="shared" si="4"/>
        <v/>
      </c>
      <c r="P29" s="39"/>
      <c r="Q29" s="38"/>
      <c r="R29" s="36" t="str">
        <f t="shared" si="0"/>
        <v/>
      </c>
      <c r="S29" s="39"/>
      <c r="T29" s="39"/>
      <c r="U29" s="127" t="str">
        <f t="shared" si="5"/>
        <v/>
      </c>
    </row>
    <row r="30" spans="1:21" ht="21" customHeight="1" x14ac:dyDescent="0.4">
      <c r="A30" s="37">
        <v>26</v>
      </c>
      <c r="B30" s="38"/>
      <c r="C30" s="38"/>
      <c r="D30" s="126" t="str">
        <f t="shared" si="1"/>
        <v/>
      </c>
      <c r="E30" s="39"/>
      <c r="F30" s="40"/>
      <c r="G30" s="36" t="str">
        <f t="shared" si="2"/>
        <v/>
      </c>
      <c r="H30" s="39"/>
      <c r="I30" s="39"/>
      <c r="J30" s="127" t="str">
        <f t="shared" si="3"/>
        <v/>
      </c>
      <c r="L30" s="37">
        <v>26</v>
      </c>
      <c r="M30" s="39"/>
      <c r="N30" s="38"/>
      <c r="O30" s="126" t="str">
        <f t="shared" si="4"/>
        <v/>
      </c>
      <c r="P30" s="39"/>
      <c r="Q30" s="38"/>
      <c r="R30" s="36" t="str">
        <f t="shared" si="0"/>
        <v/>
      </c>
      <c r="S30" s="39"/>
      <c r="T30" s="39"/>
      <c r="U30" s="127" t="str">
        <f t="shared" si="5"/>
        <v/>
      </c>
    </row>
    <row r="31" spans="1:21" ht="21" customHeight="1" x14ac:dyDescent="0.4">
      <c r="A31" s="37">
        <v>27</v>
      </c>
      <c r="B31" s="38"/>
      <c r="C31" s="38"/>
      <c r="D31" s="126" t="str">
        <f t="shared" si="1"/>
        <v/>
      </c>
      <c r="E31" s="39"/>
      <c r="F31" s="40"/>
      <c r="G31" s="36" t="str">
        <f t="shared" si="2"/>
        <v/>
      </c>
      <c r="H31" s="39"/>
      <c r="I31" s="39"/>
      <c r="J31" s="127" t="str">
        <f t="shared" si="3"/>
        <v/>
      </c>
      <c r="L31" s="37">
        <v>27</v>
      </c>
      <c r="M31" s="39"/>
      <c r="N31" s="38"/>
      <c r="O31" s="126" t="str">
        <f t="shared" si="4"/>
        <v/>
      </c>
      <c r="P31" s="39"/>
      <c r="Q31" s="38"/>
      <c r="R31" s="36" t="str">
        <f t="shared" si="0"/>
        <v/>
      </c>
      <c r="S31" s="39"/>
      <c r="T31" s="39"/>
      <c r="U31" s="127" t="str">
        <f t="shared" si="5"/>
        <v/>
      </c>
    </row>
    <row r="32" spans="1:21" ht="21" customHeight="1" x14ac:dyDescent="0.4">
      <c r="A32" s="37">
        <v>28</v>
      </c>
      <c r="B32" s="38"/>
      <c r="C32" s="38"/>
      <c r="D32" s="126" t="str">
        <f t="shared" si="1"/>
        <v/>
      </c>
      <c r="E32" s="39"/>
      <c r="F32" s="40"/>
      <c r="G32" s="36" t="str">
        <f t="shared" si="2"/>
        <v/>
      </c>
      <c r="H32" s="39"/>
      <c r="I32" s="39"/>
      <c r="J32" s="127" t="str">
        <f t="shared" si="3"/>
        <v/>
      </c>
      <c r="L32" s="37">
        <v>28</v>
      </c>
      <c r="M32" s="39"/>
      <c r="N32" s="38"/>
      <c r="O32" s="126" t="str">
        <f t="shared" si="4"/>
        <v/>
      </c>
      <c r="P32" s="39"/>
      <c r="Q32" s="38"/>
      <c r="R32" s="36" t="str">
        <f t="shared" si="0"/>
        <v/>
      </c>
      <c r="S32" s="39"/>
      <c r="T32" s="39"/>
      <c r="U32" s="127" t="str">
        <f t="shared" si="5"/>
        <v/>
      </c>
    </row>
    <row r="33" spans="1:21" ht="21" customHeight="1" x14ac:dyDescent="0.4">
      <c r="A33" s="37">
        <v>29</v>
      </c>
      <c r="B33" s="38"/>
      <c r="C33" s="38"/>
      <c r="D33" s="126" t="str">
        <f t="shared" si="1"/>
        <v/>
      </c>
      <c r="E33" s="39"/>
      <c r="F33" s="40"/>
      <c r="G33" s="36" t="str">
        <f t="shared" si="2"/>
        <v/>
      </c>
      <c r="H33" s="39"/>
      <c r="I33" s="39"/>
      <c r="J33" s="127" t="str">
        <f t="shared" si="3"/>
        <v/>
      </c>
      <c r="L33" s="37">
        <v>29</v>
      </c>
      <c r="M33" s="39"/>
      <c r="N33" s="38"/>
      <c r="O33" s="126" t="str">
        <f t="shared" si="4"/>
        <v/>
      </c>
      <c r="P33" s="39"/>
      <c r="Q33" s="38"/>
      <c r="R33" s="36" t="str">
        <f t="shared" si="0"/>
        <v/>
      </c>
      <c r="S33" s="39"/>
      <c r="T33" s="39"/>
      <c r="U33" s="127" t="str">
        <f t="shared" si="5"/>
        <v/>
      </c>
    </row>
    <row r="34" spans="1:21" ht="21" customHeight="1" thickBot="1" x14ac:dyDescent="0.45">
      <c r="A34" s="41">
        <v>30</v>
      </c>
      <c r="B34" s="42"/>
      <c r="C34" s="42"/>
      <c r="D34" s="126" t="str">
        <f t="shared" si="1"/>
        <v/>
      </c>
      <c r="E34" s="43"/>
      <c r="F34" s="77"/>
      <c r="G34" s="36" t="str">
        <f t="shared" si="2"/>
        <v/>
      </c>
      <c r="H34" s="43"/>
      <c r="I34" s="43"/>
      <c r="J34" s="127" t="str">
        <f t="shared" si="3"/>
        <v/>
      </c>
      <c r="L34" s="37">
        <v>30</v>
      </c>
      <c r="M34" s="39"/>
      <c r="N34" s="38"/>
      <c r="O34" s="126" t="str">
        <f t="shared" si="4"/>
        <v/>
      </c>
      <c r="P34" s="39"/>
      <c r="Q34" s="38"/>
      <c r="R34" s="36" t="str">
        <f t="shared" si="0"/>
        <v/>
      </c>
      <c r="S34" s="39"/>
      <c r="T34" s="43"/>
      <c r="U34" s="127" t="str">
        <f t="shared" si="5"/>
        <v/>
      </c>
    </row>
    <row r="35" spans="1:21" ht="21" customHeight="1" x14ac:dyDescent="0.4">
      <c r="A35" s="20"/>
      <c r="B35" s="44"/>
      <c r="C35" s="44"/>
      <c r="D35" s="44"/>
      <c r="E35" s="45"/>
      <c r="F35" s="44"/>
      <c r="G35" s="44"/>
      <c r="H35" s="46"/>
      <c r="I35" s="73" t="s">
        <v>31</v>
      </c>
      <c r="J35" s="128">
        <f>COUNT(J5:J34)</f>
        <v>0</v>
      </c>
      <c r="L35" s="20"/>
      <c r="M35" s="45"/>
      <c r="N35" s="44"/>
      <c r="O35" s="44"/>
      <c r="P35" s="45"/>
      <c r="Q35" s="44"/>
      <c r="R35" s="44"/>
      <c r="S35" s="46"/>
      <c r="T35" s="73" t="s">
        <v>31</v>
      </c>
      <c r="U35" s="128">
        <f>COUNT(U5:U34)</f>
        <v>0</v>
      </c>
    </row>
    <row r="36" spans="1:21" ht="21" customHeight="1" thickBot="1" x14ac:dyDescent="0.45">
      <c r="A36" s="47"/>
      <c r="B36" s="48"/>
      <c r="C36" s="48"/>
      <c r="D36" s="48"/>
      <c r="E36" s="49"/>
      <c r="F36" s="48"/>
      <c r="G36" s="48"/>
      <c r="H36" s="50"/>
      <c r="I36" s="74" t="s">
        <v>32</v>
      </c>
      <c r="J36" s="129">
        <f>SUM(J5:J34)</f>
        <v>0</v>
      </c>
      <c r="L36" s="23"/>
      <c r="M36" s="26"/>
      <c r="N36" s="51"/>
      <c r="O36" s="51"/>
      <c r="P36" s="26"/>
      <c r="Q36" s="51"/>
      <c r="R36" s="51"/>
      <c r="S36" s="52"/>
      <c r="T36" s="75" t="s">
        <v>32</v>
      </c>
      <c r="U36" s="130">
        <f>SUM(U5:U34)</f>
        <v>0</v>
      </c>
    </row>
    <row r="37" spans="1:21" x14ac:dyDescent="0.4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4"/>
      <c r="L37" s="54"/>
      <c r="M37" s="54"/>
      <c r="N37" s="54"/>
    </row>
    <row r="38" spans="1:21" x14ac:dyDescent="0.4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4"/>
      <c r="L38" s="54"/>
      <c r="M38" s="54"/>
      <c r="N38" s="54"/>
    </row>
    <row r="39" spans="1:21" x14ac:dyDescent="0.4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4"/>
      <c r="L39" s="54"/>
      <c r="M39" s="54"/>
      <c r="N39" s="54"/>
    </row>
    <row r="40" spans="1:21" x14ac:dyDescent="0.4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4"/>
      <c r="L40" s="54"/>
      <c r="M40" s="54"/>
      <c r="N40" s="54"/>
    </row>
    <row r="41" spans="1:21" x14ac:dyDescent="0.4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4"/>
      <c r="L41" s="54"/>
      <c r="M41" s="54"/>
      <c r="N41" s="54"/>
    </row>
    <row r="42" spans="1:21" x14ac:dyDescent="0.4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4"/>
      <c r="L42" s="54"/>
      <c r="M42" s="54"/>
      <c r="N42" s="54"/>
    </row>
    <row r="43" spans="1:21" x14ac:dyDescent="0.4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4"/>
      <c r="L43" s="54"/>
      <c r="M43" s="54"/>
      <c r="N43" s="54"/>
    </row>
    <row r="44" spans="1:21" x14ac:dyDescent="0.4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4"/>
      <c r="L44" s="54"/>
      <c r="M44" s="54"/>
      <c r="N44" s="54"/>
    </row>
    <row r="45" spans="1:21" x14ac:dyDescent="0.4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4"/>
      <c r="L45" s="54"/>
      <c r="M45" s="54"/>
      <c r="N45" s="54"/>
    </row>
    <row r="46" spans="1:21" x14ac:dyDescent="0.4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4"/>
      <c r="L46" s="54"/>
      <c r="M46" s="54"/>
      <c r="N46" s="54"/>
    </row>
    <row r="47" spans="1:21" x14ac:dyDescent="0.4">
      <c r="A47" s="56"/>
      <c r="B47" s="57"/>
      <c r="C47" s="57"/>
      <c r="D47" s="57"/>
      <c r="E47" s="56"/>
      <c r="F47" s="57"/>
      <c r="G47" s="57"/>
      <c r="H47" s="56"/>
      <c r="I47" s="56"/>
      <c r="J47" s="56"/>
      <c r="K47" s="54"/>
      <c r="L47" s="54"/>
      <c r="M47" s="54"/>
      <c r="N47" s="54"/>
    </row>
    <row r="48" spans="1:21" x14ac:dyDescent="0.4">
      <c r="A48" s="56"/>
      <c r="B48" s="57"/>
      <c r="C48" s="57"/>
      <c r="D48" s="57"/>
      <c r="E48" s="56"/>
      <c r="F48" s="57"/>
      <c r="G48" s="57"/>
      <c r="H48" s="56"/>
      <c r="I48" s="56"/>
      <c r="J48" s="56"/>
      <c r="K48" s="54"/>
      <c r="L48" s="54"/>
      <c r="M48" s="54"/>
      <c r="N48" s="54"/>
    </row>
    <row r="49" spans="1:14" x14ac:dyDescent="0.4">
      <c r="A49" s="56"/>
      <c r="B49" s="57"/>
      <c r="C49" s="57"/>
      <c r="D49" s="57"/>
      <c r="E49" s="56"/>
      <c r="F49" s="57"/>
      <c r="G49" s="57"/>
      <c r="H49" s="56"/>
      <c r="I49" s="56"/>
      <c r="J49" s="56"/>
      <c r="K49" s="54"/>
      <c r="L49" s="54"/>
      <c r="M49" s="54"/>
      <c r="N49" s="54"/>
    </row>
    <row r="50" spans="1:14" x14ac:dyDescent="0.4">
      <c r="A50" s="56"/>
      <c r="B50" s="57"/>
      <c r="C50" s="57"/>
      <c r="D50" s="57"/>
      <c r="E50" s="56"/>
      <c r="F50" s="57"/>
      <c r="G50" s="57"/>
      <c r="H50" s="56"/>
      <c r="I50" s="56"/>
      <c r="J50" s="56"/>
      <c r="K50" s="54"/>
      <c r="L50" s="54"/>
      <c r="M50" s="54"/>
      <c r="N50" s="54"/>
    </row>
    <row r="51" spans="1:14" x14ac:dyDescent="0.4">
      <c r="A51" s="54"/>
      <c r="B51" s="58"/>
      <c r="C51" s="58"/>
      <c r="D51" s="58"/>
      <c r="E51" s="54"/>
      <c r="F51" s="58"/>
      <c r="G51" s="58"/>
      <c r="H51" s="54"/>
      <c r="I51" s="54"/>
      <c r="J51" s="54"/>
      <c r="K51" s="54"/>
      <c r="L51" s="54"/>
      <c r="M51" s="54"/>
      <c r="N51" s="54"/>
    </row>
    <row r="52" spans="1:14" x14ac:dyDescent="0.4">
      <c r="A52" s="54"/>
      <c r="B52" s="58"/>
      <c r="C52" s="58"/>
      <c r="D52" s="58"/>
      <c r="E52" s="54"/>
      <c r="F52" s="58"/>
      <c r="G52" s="58"/>
      <c r="H52" s="54"/>
      <c r="I52" s="54"/>
      <c r="J52" s="54"/>
      <c r="K52" s="54"/>
      <c r="L52" s="54"/>
      <c r="M52" s="54"/>
      <c r="N52" s="54"/>
    </row>
    <row r="53" spans="1:14" x14ac:dyDescent="0.4">
      <c r="A53" s="54"/>
      <c r="B53" s="58"/>
      <c r="C53" s="58"/>
      <c r="D53" s="58"/>
      <c r="E53" s="54"/>
      <c r="F53" s="58"/>
      <c r="G53" s="58"/>
      <c r="H53" s="54"/>
      <c r="I53" s="54"/>
      <c r="J53" s="54"/>
      <c r="K53" s="54"/>
      <c r="L53" s="54"/>
      <c r="M53" s="54"/>
      <c r="N53" s="54"/>
    </row>
    <row r="54" spans="1:14" x14ac:dyDescent="0.4">
      <c r="A54" s="54"/>
      <c r="B54" s="58"/>
      <c r="C54" s="58"/>
      <c r="D54" s="58"/>
      <c r="E54" s="54"/>
      <c r="F54" s="58"/>
      <c r="G54" s="58"/>
      <c r="H54" s="54"/>
      <c r="I54" s="54"/>
      <c r="J54" s="54"/>
      <c r="K54" s="54"/>
      <c r="L54" s="54"/>
      <c r="M54" s="54"/>
      <c r="N54" s="54"/>
    </row>
    <row r="55" spans="1:14" x14ac:dyDescent="0.4">
      <c r="A55" s="54"/>
      <c r="B55" s="58"/>
      <c r="C55" s="58"/>
      <c r="D55" s="58"/>
      <c r="E55" s="54"/>
      <c r="F55" s="58"/>
      <c r="G55" s="58"/>
      <c r="H55" s="54"/>
      <c r="I55" s="54"/>
      <c r="J55" s="54"/>
      <c r="K55" s="54"/>
      <c r="L55" s="54"/>
      <c r="M55" s="54"/>
      <c r="N55" s="54"/>
    </row>
  </sheetData>
  <mergeCells count="20">
    <mergeCell ref="C2:D2"/>
    <mergeCell ref="N2:O2"/>
    <mergeCell ref="U3:U4"/>
    <mergeCell ref="A3:A4"/>
    <mergeCell ref="B3:B4"/>
    <mergeCell ref="C3:C4"/>
    <mergeCell ref="D3:D4"/>
    <mergeCell ref="H3:I3"/>
    <mergeCell ref="J3:J4"/>
    <mergeCell ref="L3:L4"/>
    <mergeCell ref="M3:M4"/>
    <mergeCell ref="N3:N4"/>
    <mergeCell ref="O3:O4"/>
    <mergeCell ref="S3:T3"/>
    <mergeCell ref="W1:X1"/>
    <mergeCell ref="Y1:Z1"/>
    <mergeCell ref="C1:D1"/>
    <mergeCell ref="F1:J1"/>
    <mergeCell ref="N1:O1"/>
    <mergeCell ref="Q1:U1"/>
  </mergeCells>
  <phoneticPr fontId="4"/>
  <dataValidations count="2">
    <dataValidation type="list" allowBlank="1" showInputMessage="1" showErrorMessage="1" sqref="G2 R2" xr:uid="{00000000-0002-0000-0100-000000000000}">
      <formula1>$D$37:$D$38</formula1>
    </dataValidation>
    <dataValidation type="list" allowBlank="1" showInputMessage="1" showErrorMessage="1" sqref="C2:D2 N2:O2" xr:uid="{00000000-0002-0000-0100-000001000000}">
      <formula1>$C$37:$C$39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2"/>
  <sheetViews>
    <sheetView workbookViewId="0">
      <selection activeCell="E3" sqref="E3"/>
    </sheetView>
  </sheetViews>
  <sheetFormatPr defaultRowHeight="18.75" x14ac:dyDescent="0.4"/>
  <cols>
    <col min="2" max="2" width="7.125" bestFit="1" customWidth="1"/>
    <col min="3" max="3" width="5.25" bestFit="1" customWidth="1"/>
    <col min="4" max="4" width="2.5" bestFit="1" customWidth="1"/>
  </cols>
  <sheetData>
    <row r="1" spans="1:10" ht="21" customHeight="1" x14ac:dyDescent="0.4">
      <c r="A1" s="20"/>
      <c r="B1" s="21" t="s">
        <v>15</v>
      </c>
      <c r="C1" s="108">
        <v>44255</v>
      </c>
      <c r="D1" s="108"/>
      <c r="E1" s="21" t="s">
        <v>12</v>
      </c>
      <c r="F1" s="109" t="s">
        <v>35</v>
      </c>
      <c r="G1" s="109"/>
      <c r="H1" s="109"/>
      <c r="I1" s="109"/>
      <c r="J1" s="110"/>
    </row>
    <row r="2" spans="1:10" ht="21" customHeight="1" thickBot="1" x14ac:dyDescent="0.45">
      <c r="A2" s="23"/>
      <c r="B2" s="15" t="s">
        <v>16</v>
      </c>
      <c r="C2" s="111" t="s">
        <v>36</v>
      </c>
      <c r="D2" s="111"/>
      <c r="E2" s="15"/>
      <c r="F2" s="69"/>
      <c r="G2" s="70"/>
      <c r="H2" s="71"/>
      <c r="I2" s="71"/>
      <c r="J2" s="72"/>
    </row>
    <row r="3" spans="1:10" x14ac:dyDescent="0.4">
      <c r="B3" s="123" t="s">
        <v>33</v>
      </c>
      <c r="C3" s="117">
        <v>1</v>
      </c>
      <c r="D3" s="117"/>
      <c r="E3" s="66"/>
      <c r="F3" s="120" t="s">
        <v>46</v>
      </c>
      <c r="G3" s="121"/>
      <c r="H3" s="121"/>
      <c r="I3" s="121"/>
    </row>
    <row r="4" spans="1:10" x14ac:dyDescent="0.4">
      <c r="B4" s="124"/>
      <c r="C4" s="122">
        <v>2</v>
      </c>
      <c r="D4" s="122"/>
      <c r="E4" s="67"/>
      <c r="F4" s="76" t="s">
        <v>43</v>
      </c>
    </row>
    <row r="5" spans="1:10" x14ac:dyDescent="0.4">
      <c r="B5" s="124"/>
      <c r="C5" s="122">
        <v>3</v>
      </c>
      <c r="D5" s="122"/>
      <c r="E5" s="67"/>
      <c r="F5" s="68"/>
    </row>
    <row r="6" spans="1:10" x14ac:dyDescent="0.4">
      <c r="B6" s="124"/>
      <c r="C6" s="122">
        <v>4</v>
      </c>
      <c r="D6" s="122"/>
      <c r="E6" s="67"/>
      <c r="F6" s="68"/>
    </row>
    <row r="7" spans="1:10" ht="19.5" thickBot="1" x14ac:dyDescent="0.45">
      <c r="B7" s="125"/>
      <c r="C7" s="116">
        <v>5</v>
      </c>
      <c r="D7" s="116"/>
      <c r="E7" s="16"/>
      <c r="F7" s="68"/>
    </row>
    <row r="8" spans="1:10" x14ac:dyDescent="0.4">
      <c r="B8" s="123" t="s">
        <v>34</v>
      </c>
      <c r="C8" s="117">
        <v>1</v>
      </c>
      <c r="D8" s="117"/>
      <c r="E8" s="66"/>
      <c r="F8" s="68"/>
    </row>
    <row r="9" spans="1:10" x14ac:dyDescent="0.4">
      <c r="B9" s="124"/>
      <c r="C9" s="122">
        <v>2</v>
      </c>
      <c r="D9" s="122"/>
      <c r="E9" s="67"/>
      <c r="F9" s="68"/>
    </row>
    <row r="10" spans="1:10" x14ac:dyDescent="0.4">
      <c r="B10" s="124"/>
      <c r="C10" s="122">
        <v>3</v>
      </c>
      <c r="D10" s="122"/>
      <c r="E10" s="67"/>
      <c r="F10" s="68"/>
    </row>
    <row r="11" spans="1:10" x14ac:dyDescent="0.4">
      <c r="B11" s="124"/>
      <c r="C11" s="122">
        <v>4</v>
      </c>
      <c r="D11" s="122"/>
      <c r="E11" s="67"/>
      <c r="F11" s="68"/>
    </row>
    <row r="12" spans="1:10" ht="19.5" thickBot="1" x14ac:dyDescent="0.45">
      <c r="B12" s="125"/>
      <c r="C12" s="116">
        <v>5</v>
      </c>
      <c r="D12" s="116"/>
      <c r="E12" s="16"/>
      <c r="F12" s="68"/>
    </row>
  </sheetData>
  <mergeCells count="16">
    <mergeCell ref="C12:D12"/>
    <mergeCell ref="B3:B7"/>
    <mergeCell ref="B8:B12"/>
    <mergeCell ref="C3:D3"/>
    <mergeCell ref="C4:D4"/>
    <mergeCell ref="C5:D5"/>
    <mergeCell ref="C6:D6"/>
    <mergeCell ref="C7:D7"/>
    <mergeCell ref="C8:D8"/>
    <mergeCell ref="C9:D9"/>
    <mergeCell ref="C10:D10"/>
    <mergeCell ref="C1:D1"/>
    <mergeCell ref="F1:J1"/>
    <mergeCell ref="C2:D2"/>
    <mergeCell ref="F3:I3"/>
    <mergeCell ref="C11:D11"/>
  </mergeCells>
  <phoneticPr fontId="4"/>
  <dataValidations count="2">
    <dataValidation type="list" allowBlank="1" showInputMessage="1" showErrorMessage="1" sqref="G2" xr:uid="{00000000-0002-0000-0200-000000000000}">
      <formula1>$D$37:$D$38</formula1>
    </dataValidation>
    <dataValidation type="list" allowBlank="1" showInputMessage="1" showErrorMessage="1" sqref="E3:E12" xr:uid="{00000000-0002-0000-0200-000001000000}">
      <formula1>$F$4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基本情報</vt:lpstr>
      <vt:lpstr>アルペン</vt:lpstr>
      <vt:lpstr>リレー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積川 淳一</dc:creator>
  <cp:lastModifiedBy>積川淳一</cp:lastModifiedBy>
  <cp:lastPrinted>2021-01-29T00:54:38Z</cp:lastPrinted>
  <dcterms:created xsi:type="dcterms:W3CDTF">2021-01-29T00:30:52Z</dcterms:created>
  <dcterms:modified xsi:type="dcterms:W3CDTF">2021-01-29T08:24:00Z</dcterms:modified>
</cp:coreProperties>
</file>